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19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marthawilcox/Desktop/"/>
    </mc:Choice>
  </mc:AlternateContent>
  <xr:revisionPtr revIDLastSave="0" documentId="8_{65D41789-D0CB-CD4E-89A7-324B9619E48C}" xr6:coauthVersionLast="47" xr6:coauthVersionMax="47" xr10:uidLastSave="{00000000-0000-0000-0000-000000000000}"/>
  <bookViews>
    <workbookView xWindow="760" yWindow="500" windowWidth="28040" windowHeight="15660" xr2:uid="{C8FBB981-2AAC-8846-A15D-EF2BFAAA5454}"/>
  </bookViews>
  <sheets>
    <sheet name="Overall" sheetId="1" r:id="rId1"/>
    <sheet name="Building A" sheetId="5" r:id="rId2"/>
    <sheet name="Building B1" sheetId="2" r:id="rId3"/>
    <sheet name="Building B2" sheetId="3" r:id="rId4"/>
    <sheet name="Building C" sheetId="4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B269" i="1" l="1"/>
  <c r="B268" i="1"/>
  <c r="F264" i="1"/>
  <c r="E266" i="1"/>
  <c r="D166" i="1"/>
  <c r="D114" i="1"/>
  <c r="B176" i="1"/>
  <c r="D48" i="5"/>
  <c r="C48" i="5"/>
  <c r="G8" i="5"/>
  <c r="C50" i="4"/>
  <c r="D50" i="4" s="1"/>
  <c r="G6" i="4"/>
  <c r="C15" i="3"/>
  <c r="D15" i="3" s="1"/>
  <c r="G5" i="3"/>
  <c r="C48" i="2"/>
  <c r="D48" i="2" s="1"/>
  <c r="C257" i="1"/>
  <c r="D257" i="1" s="1"/>
  <c r="B169" i="1"/>
  <c r="B170" i="1"/>
  <c r="B171" i="1"/>
  <c r="B172" i="1"/>
  <c r="B173" i="1"/>
  <c r="B174" i="1"/>
  <c r="G122" i="1"/>
  <c r="C166" i="1"/>
  <c r="G104" i="1"/>
  <c r="C114" i="1"/>
  <c r="G57" i="1"/>
  <c r="C98" i="1"/>
  <c r="D98" i="1" s="1"/>
  <c r="G8" i="1"/>
  <c r="C48" i="1"/>
  <c r="D48" i="1" s="1"/>
  <c r="C262" i="1" l="1"/>
  <c r="B178" i="1"/>
  <c r="B262" i="1" s="1"/>
  <c r="F262" i="1" s="1"/>
  <c r="B175" i="1"/>
  <c r="B179" i="1"/>
  <c r="B177" i="1"/>
</calcChain>
</file>

<file path=xl/sharedStrings.xml><?xml version="1.0" encoding="utf-8"?>
<sst xmlns="http://schemas.openxmlformats.org/spreadsheetml/2006/main" count="540" uniqueCount="81">
  <si>
    <t xml:space="preserve">10X30 </t>
  </si>
  <si>
    <t xml:space="preserve">shares with 1 </t>
  </si>
  <si>
    <t>shares with 3</t>
  </si>
  <si>
    <t>10x15</t>
  </si>
  <si>
    <t xml:space="preserve">10x15 </t>
  </si>
  <si>
    <t>10x20</t>
  </si>
  <si>
    <t>10X10</t>
  </si>
  <si>
    <t>10X20</t>
  </si>
  <si>
    <t xml:space="preserve">MISSING ON RENT ROLL BUT RENTED </t>
  </si>
  <si>
    <t>ASKING $75.00</t>
  </si>
  <si>
    <t>DOESN’T EXIST</t>
  </si>
  <si>
    <t>5X10</t>
  </si>
  <si>
    <t>ASKING $45.00</t>
  </si>
  <si>
    <t xml:space="preserve">MONTHLY INCOME </t>
  </si>
  <si>
    <t xml:space="preserve">POSSIBLE INCOME </t>
  </si>
  <si>
    <t>10X15</t>
  </si>
  <si>
    <t>ASKING $55</t>
  </si>
  <si>
    <t xml:space="preserve">DOUG EDUY - DELINQUENT </t>
  </si>
  <si>
    <t>ASKING $170</t>
  </si>
  <si>
    <t>MONTHLY INCOME</t>
  </si>
  <si>
    <t xml:space="preserve">TOTAL UNITS </t>
  </si>
  <si>
    <t>TOTAL UNITS</t>
  </si>
  <si>
    <t>BUILDING 2</t>
  </si>
  <si>
    <t>BUILDING 1</t>
  </si>
  <si>
    <t>BUILDING B CLIMATE CONTROL</t>
  </si>
  <si>
    <t>10X25</t>
  </si>
  <si>
    <t>DOUG EUDY-DELINQUENT</t>
  </si>
  <si>
    <t>POSSIBLE INCOME</t>
  </si>
  <si>
    <t>BUILDING C</t>
  </si>
  <si>
    <t>SHARES WITH 130</t>
  </si>
  <si>
    <t>SHARES WITH 128</t>
  </si>
  <si>
    <t>SHARES WITH 132</t>
  </si>
  <si>
    <t>DOESN'T EXIST</t>
  </si>
  <si>
    <t xml:space="preserve">5X10 </t>
  </si>
  <si>
    <t>ASKING $75</t>
  </si>
  <si>
    <t>SUMMARY</t>
  </si>
  <si>
    <t>GUARDIAN 2</t>
  </si>
  <si>
    <t>BUILDING A</t>
  </si>
  <si>
    <t xml:space="preserve">OUTDOOR UNITS </t>
  </si>
  <si>
    <t xml:space="preserve">GRAVELED </t>
  </si>
  <si>
    <t xml:space="preserve">N/A </t>
  </si>
  <si>
    <t>ASKING $80</t>
  </si>
  <si>
    <t xml:space="preserve">PAVED </t>
  </si>
  <si>
    <t xml:space="preserve">46 UNITS </t>
  </si>
  <si>
    <t>IN FRONT</t>
  </si>
  <si>
    <t>25X11</t>
  </si>
  <si>
    <t>20X11</t>
  </si>
  <si>
    <t>24X13</t>
  </si>
  <si>
    <t>ASKING $100</t>
  </si>
  <si>
    <t>ASKING $60</t>
  </si>
  <si>
    <t xml:space="preserve">POTENTIAL INCOME </t>
  </si>
  <si>
    <t>8 UNITS</t>
  </si>
  <si>
    <t xml:space="preserve">13 UNITS </t>
  </si>
  <si>
    <t xml:space="preserve">TOTAL OUTDOOR UNTS = 67 </t>
  </si>
  <si>
    <t>TOTAL OCCUPIED</t>
  </si>
  <si>
    <t xml:space="preserve">TOTAL OCCUPED </t>
  </si>
  <si>
    <t xml:space="preserve">TOTAL OCCUPIED </t>
  </si>
  <si>
    <t xml:space="preserve">OCUUPIED UNITS </t>
  </si>
  <si>
    <t xml:space="preserve">OCCUPANCY RATE </t>
  </si>
  <si>
    <t>MONTHLYY INCOME</t>
  </si>
  <si>
    <t>TOTAL ALL</t>
  </si>
  <si>
    <t>INDOOR</t>
  </si>
  <si>
    <t>OUTDOOR</t>
  </si>
  <si>
    <t>DELINQUENT</t>
  </si>
  <si>
    <t>DELINQUENT - DOUG EUDY (FAMILY)</t>
  </si>
  <si>
    <t>ASKING $80.00</t>
  </si>
  <si>
    <t xml:space="preserve">*ASKING X AMOUNT MEANS UNIT IS VACANT </t>
  </si>
  <si>
    <t xml:space="preserve">DELINQUENTS </t>
  </si>
  <si>
    <t>ASKING $105.00</t>
  </si>
  <si>
    <t>DELINQUENTS</t>
  </si>
  <si>
    <t xml:space="preserve">DELINQENTS </t>
  </si>
  <si>
    <t>GRAVEL 1 (2 ACRES)</t>
  </si>
  <si>
    <t>GRAVEL 2 (6 ACRES)</t>
  </si>
  <si>
    <t>YEARLY INCOME</t>
  </si>
  <si>
    <t xml:space="preserve">EST. EXPENSES </t>
  </si>
  <si>
    <t>PROPERTY TAXES</t>
  </si>
  <si>
    <t xml:space="preserve">INSURANCE </t>
  </si>
  <si>
    <t>UTILITIES &amp; MISC.</t>
  </si>
  <si>
    <t>TOTAL EXPENSES</t>
  </si>
  <si>
    <t xml:space="preserve">NET INCOME </t>
  </si>
  <si>
    <t>CAP RATE BASED ON $4.5M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</si>
</sst>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(&quot;$&quot;* #,##0.00_);_(&quot;$&quot;* \(#,##0.00\);_(&quot;$&quot;* &quot;-&quot;??_);_(@_)"/>
    <numFmt numFmtId="164" formatCode="0.0%"/>
  </numFmts>
  <fonts count="5" x14ac:knownFonts="1">
    <font>
      <sz val="12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sz val="12"/>
      <color rgb="FF000000"/>
      <name val="Aptos Narrow"/>
      <family val="2"/>
      <scheme val="minor"/>
    </font>
    <font>
      <b/>
      <sz val="12"/>
      <color theme="1"/>
      <name val="Aptos Narrow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1">
    <xf numFmtId="0" fontId="0" fillId="0" borderId="0" xfId="0"/>
    <xf numFmtId="44" fontId="0" fillId="0" borderId="0" xfId="1" applyFont="1"/>
    <xf numFmtId="44" fontId="0" fillId="0" borderId="0" xfId="0" applyNumberFormat="1"/>
    <xf numFmtId="0" fontId="0" fillId="2" borderId="0" xfId="0" applyFill="1"/>
    <xf numFmtId="44" fontId="0" fillId="2" borderId="0" xfId="1" applyFont="1" applyFill="1"/>
    <xf numFmtId="0" fontId="0" fillId="3" borderId="0" xfId="0" applyFill="1"/>
    <xf numFmtId="44" fontId="0" fillId="3" borderId="0" xfId="1" applyFont="1" applyFill="1"/>
    <xf numFmtId="0" fontId="0" fillId="4" borderId="0" xfId="0" applyFill="1"/>
    <xf numFmtId="44" fontId="0" fillId="4" borderId="0" xfId="1" applyFont="1" applyFill="1"/>
    <xf numFmtId="0" fontId="0" fillId="5" borderId="0" xfId="0" applyFill="1"/>
    <xf numFmtId="44" fontId="0" fillId="5" borderId="0" xfId="1" applyFont="1" applyFill="1"/>
    <xf numFmtId="0" fontId="0" fillId="6" borderId="0" xfId="0" applyFill="1"/>
    <xf numFmtId="44" fontId="0" fillId="6" borderId="0" xfId="1" applyFont="1" applyFill="1"/>
    <xf numFmtId="0" fontId="0" fillId="7" borderId="0" xfId="0" applyFill="1"/>
    <xf numFmtId="44" fontId="0" fillId="7" borderId="0" xfId="1" applyFont="1" applyFill="1"/>
    <xf numFmtId="164" fontId="0" fillId="0" borderId="0" xfId="2" applyNumberFormat="1" applyFont="1"/>
    <xf numFmtId="0" fontId="3" fillId="0" borderId="0" xfId="0" applyFont="1"/>
    <xf numFmtId="0" fontId="4" fillId="0" borderId="0" xfId="0" applyFont="1"/>
    <xf numFmtId="44" fontId="4" fillId="0" borderId="0" xfId="0" applyNumberFormat="1" applyFont="1"/>
    <xf numFmtId="44" fontId="4" fillId="0" borderId="0" xfId="1" applyFont="1"/>
    <xf numFmtId="164" fontId="4" fillId="0" borderId="0" xfId="2" applyNumberFormat="1" applyFont="1"/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B113BA-271F-E94C-BB07-B5DF137B487D}">
  <dimension ref="A1:I271"/>
  <sheetViews>
    <sheetView tabSelected="1" topLeftCell="A9" workbookViewId="0">
      <selection activeCell="F259" sqref="F259"/>
    </sheetView>
  </sheetViews>
  <sheetFormatPr baseColWidth="10" defaultRowHeight="16" x14ac:dyDescent="0.2"/>
  <cols>
    <col min="1" max="1" width="23.6640625" customWidth="1"/>
    <col min="2" max="2" width="12.5" bestFit="1" customWidth="1"/>
    <col min="3" max="3" width="15.83203125" customWidth="1"/>
    <col min="4" max="4" width="16.83203125" customWidth="1"/>
    <col min="5" max="5" width="20.33203125" customWidth="1"/>
    <col min="6" max="6" width="19.83203125" customWidth="1"/>
  </cols>
  <sheetData>
    <row r="1" spans="1:9" x14ac:dyDescent="0.2">
      <c r="A1" t="s">
        <v>36</v>
      </c>
    </row>
    <row r="2" spans="1:9" x14ac:dyDescent="0.2">
      <c r="A2" t="s">
        <v>37</v>
      </c>
      <c r="I2" t="s">
        <v>66</v>
      </c>
    </row>
    <row r="3" spans="1:9" x14ac:dyDescent="0.2">
      <c r="A3" s="5">
        <v>1</v>
      </c>
      <c r="B3" s="5" t="s">
        <v>0</v>
      </c>
      <c r="C3" s="6">
        <v>145</v>
      </c>
      <c r="F3" s="5" t="s">
        <v>0</v>
      </c>
      <c r="G3" s="5">
        <v>4</v>
      </c>
    </row>
    <row r="4" spans="1:9" x14ac:dyDescent="0.2">
      <c r="A4">
        <v>2</v>
      </c>
      <c r="B4" t="s">
        <v>1</v>
      </c>
      <c r="C4" s="1"/>
      <c r="F4" s="11" t="s">
        <v>15</v>
      </c>
      <c r="G4" s="11">
        <v>7</v>
      </c>
    </row>
    <row r="5" spans="1:9" x14ac:dyDescent="0.2">
      <c r="A5" s="5">
        <v>3</v>
      </c>
      <c r="B5" s="5" t="s">
        <v>0</v>
      </c>
      <c r="C5" s="6">
        <v>190</v>
      </c>
      <c r="F5" s="7" t="s">
        <v>7</v>
      </c>
      <c r="G5" s="7">
        <v>11</v>
      </c>
    </row>
    <row r="6" spans="1:9" x14ac:dyDescent="0.2">
      <c r="A6">
        <v>4</v>
      </c>
      <c r="B6" t="s">
        <v>2</v>
      </c>
      <c r="C6" s="1"/>
      <c r="F6" s="9" t="s">
        <v>6</v>
      </c>
      <c r="G6" s="9">
        <v>11</v>
      </c>
    </row>
    <row r="7" spans="1:9" x14ac:dyDescent="0.2">
      <c r="A7" s="11">
        <v>5</v>
      </c>
      <c r="B7" s="11" t="s">
        <v>3</v>
      </c>
      <c r="C7" s="12">
        <v>90</v>
      </c>
      <c r="F7" s="13" t="s">
        <v>11</v>
      </c>
      <c r="G7" s="13">
        <v>6</v>
      </c>
    </row>
    <row r="8" spans="1:9" x14ac:dyDescent="0.2">
      <c r="A8" s="11">
        <v>6</v>
      </c>
      <c r="B8" s="11" t="s">
        <v>3</v>
      </c>
      <c r="C8" s="12">
        <v>115</v>
      </c>
      <c r="F8" t="s">
        <v>21</v>
      </c>
      <c r="G8">
        <f>SUM(G3:G7)</f>
        <v>39</v>
      </c>
    </row>
    <row r="9" spans="1:9" x14ac:dyDescent="0.2">
      <c r="A9" s="11">
        <v>7</v>
      </c>
      <c r="B9" s="11" t="s">
        <v>3</v>
      </c>
      <c r="C9" s="12">
        <v>95</v>
      </c>
      <c r="F9" t="s">
        <v>55</v>
      </c>
      <c r="G9">
        <v>33</v>
      </c>
    </row>
    <row r="10" spans="1:9" x14ac:dyDescent="0.2">
      <c r="A10" s="11">
        <v>8</v>
      </c>
      <c r="B10" s="11" t="s">
        <v>4</v>
      </c>
      <c r="C10" s="12">
        <v>80</v>
      </c>
      <c r="D10" t="s">
        <v>63</v>
      </c>
    </row>
    <row r="11" spans="1:9" x14ac:dyDescent="0.2">
      <c r="A11" s="11">
        <v>9</v>
      </c>
      <c r="B11" s="11" t="s">
        <v>3</v>
      </c>
      <c r="C11" s="12">
        <v>80</v>
      </c>
    </row>
    <row r="12" spans="1:9" x14ac:dyDescent="0.2">
      <c r="A12" s="11">
        <v>10</v>
      </c>
      <c r="B12" s="11" t="s">
        <v>3</v>
      </c>
      <c r="C12" s="12">
        <v>90</v>
      </c>
    </row>
    <row r="13" spans="1:9" x14ac:dyDescent="0.2">
      <c r="A13" s="11">
        <v>11</v>
      </c>
      <c r="B13" s="11" t="s">
        <v>3</v>
      </c>
      <c r="C13" s="12">
        <v>90</v>
      </c>
    </row>
    <row r="14" spans="1:9" x14ac:dyDescent="0.2">
      <c r="A14" s="11">
        <v>12</v>
      </c>
      <c r="B14" s="11" t="s">
        <v>3</v>
      </c>
      <c r="C14" s="12">
        <v>90</v>
      </c>
    </row>
    <row r="15" spans="1:9" x14ac:dyDescent="0.2">
      <c r="A15" s="7">
        <v>13</v>
      </c>
      <c r="B15" s="7" t="s">
        <v>5</v>
      </c>
      <c r="C15" s="8">
        <v>80</v>
      </c>
    </row>
    <row r="16" spans="1:9" x14ac:dyDescent="0.2">
      <c r="A16" s="9">
        <v>14</v>
      </c>
      <c r="B16" s="9" t="s">
        <v>6</v>
      </c>
      <c r="C16" s="10">
        <v>80</v>
      </c>
    </row>
    <row r="17" spans="1:4" x14ac:dyDescent="0.2">
      <c r="A17" s="7">
        <v>15</v>
      </c>
      <c r="B17" s="7" t="s">
        <v>7</v>
      </c>
      <c r="C17" s="8">
        <v>95</v>
      </c>
    </row>
    <row r="18" spans="1:4" x14ac:dyDescent="0.2">
      <c r="A18" s="9">
        <v>16</v>
      </c>
      <c r="B18" s="9" t="s">
        <v>6</v>
      </c>
      <c r="C18" s="10">
        <v>75</v>
      </c>
    </row>
    <row r="19" spans="1:4" x14ac:dyDescent="0.2">
      <c r="A19" s="7">
        <v>17</v>
      </c>
      <c r="B19" s="7" t="s">
        <v>7</v>
      </c>
      <c r="C19" s="8">
        <v>80</v>
      </c>
    </row>
    <row r="20" spans="1:4" x14ac:dyDescent="0.2">
      <c r="A20" s="9">
        <v>18</v>
      </c>
      <c r="B20" s="9" t="s">
        <v>6</v>
      </c>
      <c r="C20" s="10">
        <v>70</v>
      </c>
    </row>
    <row r="21" spans="1:4" x14ac:dyDescent="0.2">
      <c r="A21" s="7">
        <v>19</v>
      </c>
      <c r="B21" s="7" t="s">
        <v>7</v>
      </c>
      <c r="C21" s="8">
        <v>100</v>
      </c>
    </row>
    <row r="22" spans="1:4" x14ac:dyDescent="0.2">
      <c r="A22" s="9">
        <v>20</v>
      </c>
      <c r="B22" s="9" t="s">
        <v>6</v>
      </c>
      <c r="C22" s="10">
        <v>70</v>
      </c>
    </row>
    <row r="23" spans="1:4" x14ac:dyDescent="0.2">
      <c r="A23" s="7">
        <v>21</v>
      </c>
      <c r="B23" s="7" t="s">
        <v>7</v>
      </c>
      <c r="C23" s="8">
        <v>100</v>
      </c>
    </row>
    <row r="24" spans="1:4" x14ac:dyDescent="0.2">
      <c r="A24" s="9">
        <v>22</v>
      </c>
      <c r="B24" s="9" t="s">
        <v>6</v>
      </c>
      <c r="C24" s="10">
        <v>70</v>
      </c>
    </row>
    <row r="25" spans="1:4" x14ac:dyDescent="0.2">
      <c r="A25" s="7">
        <v>23</v>
      </c>
      <c r="B25" s="7" t="s">
        <v>7</v>
      </c>
      <c r="C25" s="8">
        <v>90</v>
      </c>
    </row>
    <row r="26" spans="1:4" x14ac:dyDescent="0.2">
      <c r="A26" s="9">
        <v>24</v>
      </c>
      <c r="B26" s="9" t="s">
        <v>6</v>
      </c>
      <c r="C26" s="10">
        <v>145</v>
      </c>
    </row>
    <row r="27" spans="1:4" x14ac:dyDescent="0.2">
      <c r="A27" s="7">
        <v>25</v>
      </c>
      <c r="B27" s="7" t="s">
        <v>7</v>
      </c>
      <c r="C27" s="8">
        <v>115</v>
      </c>
      <c r="D27" t="s">
        <v>63</v>
      </c>
    </row>
    <row r="28" spans="1:4" x14ac:dyDescent="0.2">
      <c r="A28" s="9">
        <v>26</v>
      </c>
      <c r="B28" s="9" t="s">
        <v>6</v>
      </c>
      <c r="C28" s="10" t="s">
        <v>9</v>
      </c>
    </row>
    <row r="29" spans="1:4" x14ac:dyDescent="0.2">
      <c r="A29" s="7">
        <v>27</v>
      </c>
      <c r="B29" s="7" t="s">
        <v>7</v>
      </c>
      <c r="C29" s="8">
        <v>145</v>
      </c>
    </row>
    <row r="30" spans="1:4" x14ac:dyDescent="0.2">
      <c r="A30" s="9">
        <v>28</v>
      </c>
      <c r="B30" s="9" t="s">
        <v>6</v>
      </c>
      <c r="C30" s="10">
        <v>70</v>
      </c>
    </row>
    <row r="31" spans="1:4" x14ac:dyDescent="0.2">
      <c r="A31" s="7">
        <v>29</v>
      </c>
      <c r="B31" s="7" t="s">
        <v>7</v>
      </c>
      <c r="C31" s="8">
        <v>85</v>
      </c>
      <c r="D31" t="s">
        <v>64</v>
      </c>
    </row>
    <row r="32" spans="1:4" x14ac:dyDescent="0.2">
      <c r="A32" s="9">
        <v>30</v>
      </c>
      <c r="B32" s="9" t="s">
        <v>6</v>
      </c>
      <c r="C32" s="10">
        <v>55</v>
      </c>
    </row>
    <row r="33" spans="1:5" x14ac:dyDescent="0.2">
      <c r="A33" s="7">
        <v>31</v>
      </c>
      <c r="B33" s="7" t="s">
        <v>7</v>
      </c>
      <c r="C33" s="8">
        <v>100</v>
      </c>
    </row>
    <row r="34" spans="1:5" x14ac:dyDescent="0.2">
      <c r="A34" s="9">
        <v>32</v>
      </c>
      <c r="B34" s="9" t="s">
        <v>6</v>
      </c>
      <c r="C34" s="10" t="s">
        <v>9</v>
      </c>
    </row>
    <row r="35" spans="1:5" x14ac:dyDescent="0.2">
      <c r="A35" s="7">
        <v>33</v>
      </c>
      <c r="B35" s="7" t="s">
        <v>7</v>
      </c>
      <c r="C35" s="8">
        <v>95</v>
      </c>
    </row>
    <row r="36" spans="1:5" x14ac:dyDescent="0.2">
      <c r="A36" s="9">
        <v>34</v>
      </c>
      <c r="B36" s="9" t="s">
        <v>6</v>
      </c>
      <c r="C36" s="10" t="s">
        <v>65</v>
      </c>
    </row>
    <row r="37" spans="1:5" x14ac:dyDescent="0.2">
      <c r="A37">
        <v>35</v>
      </c>
      <c r="B37" t="s">
        <v>10</v>
      </c>
      <c r="C37" s="1"/>
    </row>
    <row r="38" spans="1:5" x14ac:dyDescent="0.2">
      <c r="A38" s="5">
        <v>36</v>
      </c>
      <c r="B38" s="5" t="s">
        <v>0</v>
      </c>
      <c r="C38" s="6">
        <v>165</v>
      </c>
    </row>
    <row r="39" spans="1:5" x14ac:dyDescent="0.2">
      <c r="A39">
        <v>37</v>
      </c>
      <c r="B39" t="s">
        <v>10</v>
      </c>
      <c r="C39" s="1"/>
    </row>
    <row r="40" spans="1:5" x14ac:dyDescent="0.2">
      <c r="A40" s="5">
        <v>38</v>
      </c>
      <c r="B40" s="5" t="s">
        <v>0</v>
      </c>
      <c r="C40" s="6">
        <v>180</v>
      </c>
    </row>
    <row r="41" spans="1:5" x14ac:dyDescent="0.2">
      <c r="A41" s="13">
        <v>39</v>
      </c>
      <c r="B41" s="13" t="s">
        <v>11</v>
      </c>
      <c r="C41" s="14" t="s">
        <v>12</v>
      </c>
    </row>
    <row r="42" spans="1:5" x14ac:dyDescent="0.2">
      <c r="A42" s="13">
        <v>40</v>
      </c>
      <c r="B42" s="13" t="s">
        <v>11</v>
      </c>
      <c r="C42" s="14">
        <v>27</v>
      </c>
    </row>
    <row r="43" spans="1:5" x14ac:dyDescent="0.2">
      <c r="A43" s="13">
        <v>41</v>
      </c>
      <c r="B43" s="13" t="s">
        <v>11</v>
      </c>
      <c r="C43" s="14">
        <v>27</v>
      </c>
    </row>
    <row r="44" spans="1:5" x14ac:dyDescent="0.2">
      <c r="A44" s="13">
        <v>42</v>
      </c>
      <c r="B44" s="13" t="s">
        <v>11</v>
      </c>
      <c r="C44" s="14" t="s">
        <v>12</v>
      </c>
    </row>
    <row r="45" spans="1:5" x14ac:dyDescent="0.2">
      <c r="A45" s="13">
        <v>43</v>
      </c>
      <c r="B45" s="13" t="s">
        <v>11</v>
      </c>
      <c r="C45" s="14" t="s">
        <v>12</v>
      </c>
    </row>
    <row r="46" spans="1:5" x14ac:dyDescent="0.2">
      <c r="A46" s="13">
        <v>44</v>
      </c>
      <c r="B46" s="13" t="s">
        <v>11</v>
      </c>
      <c r="C46" s="14">
        <v>45</v>
      </c>
    </row>
    <row r="47" spans="1:5" x14ac:dyDescent="0.2">
      <c r="C47" s="1"/>
      <c r="D47" t="s">
        <v>14</v>
      </c>
      <c r="E47" t="s">
        <v>67</v>
      </c>
    </row>
    <row r="48" spans="1:5" x14ac:dyDescent="0.2">
      <c r="A48" t="s">
        <v>13</v>
      </c>
      <c r="C48" s="2">
        <f>SUM(C3:C47)</f>
        <v>3229</v>
      </c>
      <c r="D48" s="2">
        <f>C48+45*3+80+75+75</f>
        <v>3594</v>
      </c>
      <c r="E48">
        <v>3</v>
      </c>
    </row>
    <row r="51" spans="1:7" x14ac:dyDescent="0.2">
      <c r="A51" t="s">
        <v>24</v>
      </c>
    </row>
    <row r="52" spans="1:7" x14ac:dyDescent="0.2">
      <c r="A52" t="s">
        <v>23</v>
      </c>
    </row>
    <row r="53" spans="1:7" x14ac:dyDescent="0.2">
      <c r="A53" s="13">
        <v>51</v>
      </c>
      <c r="B53" s="13" t="s">
        <v>11</v>
      </c>
      <c r="C53" s="14">
        <v>55</v>
      </c>
      <c r="F53" s="11" t="s">
        <v>15</v>
      </c>
      <c r="G53" s="11">
        <v>22</v>
      </c>
    </row>
    <row r="54" spans="1:7" x14ac:dyDescent="0.2">
      <c r="A54" s="7">
        <v>52</v>
      </c>
      <c r="B54" s="7" t="s">
        <v>7</v>
      </c>
      <c r="C54" s="8">
        <v>150</v>
      </c>
      <c r="F54" s="7" t="s">
        <v>7</v>
      </c>
      <c r="G54" s="7">
        <v>3</v>
      </c>
    </row>
    <row r="55" spans="1:7" x14ac:dyDescent="0.2">
      <c r="A55" s="9">
        <v>53</v>
      </c>
      <c r="B55" s="9" t="s">
        <v>6</v>
      </c>
      <c r="C55" s="10">
        <v>100</v>
      </c>
      <c r="F55" s="9" t="s">
        <v>6</v>
      </c>
      <c r="G55" s="9">
        <v>11</v>
      </c>
    </row>
    <row r="56" spans="1:7" x14ac:dyDescent="0.2">
      <c r="A56" s="9">
        <v>54</v>
      </c>
      <c r="B56" s="9" t="s">
        <v>6</v>
      </c>
      <c r="C56" s="10">
        <v>100</v>
      </c>
      <c r="F56" s="13" t="s">
        <v>11</v>
      </c>
      <c r="G56" s="13">
        <v>8</v>
      </c>
    </row>
    <row r="57" spans="1:7" x14ac:dyDescent="0.2">
      <c r="A57" s="13">
        <v>55</v>
      </c>
      <c r="B57" s="13" t="s">
        <v>11</v>
      </c>
      <c r="C57" s="14">
        <v>55</v>
      </c>
      <c r="F57" t="s">
        <v>20</v>
      </c>
      <c r="G57">
        <f>SUM(G53:G56)</f>
        <v>44</v>
      </c>
    </row>
    <row r="58" spans="1:7" x14ac:dyDescent="0.2">
      <c r="A58" s="11">
        <v>56</v>
      </c>
      <c r="B58" s="11" t="s">
        <v>15</v>
      </c>
      <c r="C58" s="12">
        <v>150</v>
      </c>
      <c r="F58" t="s">
        <v>56</v>
      </c>
      <c r="G58">
        <v>35</v>
      </c>
    </row>
    <row r="59" spans="1:7" x14ac:dyDescent="0.2">
      <c r="A59" s="11">
        <v>57</v>
      </c>
      <c r="B59" s="11" t="s">
        <v>15</v>
      </c>
      <c r="C59" s="12">
        <v>100</v>
      </c>
    </row>
    <row r="60" spans="1:7" x14ac:dyDescent="0.2">
      <c r="A60" s="11">
        <v>58</v>
      </c>
      <c r="B60" s="11" t="s">
        <v>15</v>
      </c>
      <c r="C60" s="12">
        <v>90</v>
      </c>
    </row>
    <row r="61" spans="1:7" x14ac:dyDescent="0.2">
      <c r="A61" s="11">
        <v>59</v>
      </c>
      <c r="B61" s="11" t="s">
        <v>15</v>
      </c>
      <c r="C61" s="12">
        <v>90</v>
      </c>
      <c r="D61" t="s">
        <v>63</v>
      </c>
    </row>
    <row r="62" spans="1:7" x14ac:dyDescent="0.2">
      <c r="A62" s="11">
        <v>60</v>
      </c>
      <c r="B62" s="11" t="s">
        <v>15</v>
      </c>
      <c r="C62" s="12">
        <v>90</v>
      </c>
    </row>
    <row r="63" spans="1:7" x14ac:dyDescent="0.2">
      <c r="A63" s="11">
        <v>61</v>
      </c>
      <c r="B63" s="11" t="s">
        <v>15</v>
      </c>
      <c r="C63" s="12">
        <v>80</v>
      </c>
    </row>
    <row r="64" spans="1:7" x14ac:dyDescent="0.2">
      <c r="A64" s="11">
        <v>62</v>
      </c>
      <c r="B64" s="11" t="s">
        <v>15</v>
      </c>
      <c r="C64" s="12">
        <v>90</v>
      </c>
    </row>
    <row r="65" spans="1:4" x14ac:dyDescent="0.2">
      <c r="A65" s="11">
        <v>63</v>
      </c>
      <c r="B65" s="11" t="s">
        <v>15</v>
      </c>
      <c r="C65" s="12">
        <v>80</v>
      </c>
    </row>
    <row r="66" spans="1:4" x14ac:dyDescent="0.2">
      <c r="A66" s="11">
        <v>64</v>
      </c>
      <c r="B66" s="11" t="s">
        <v>15</v>
      </c>
      <c r="C66" s="12">
        <v>75</v>
      </c>
    </row>
    <row r="67" spans="1:4" x14ac:dyDescent="0.2">
      <c r="A67" s="13">
        <v>65</v>
      </c>
      <c r="B67" s="13" t="s">
        <v>11</v>
      </c>
      <c r="C67" s="14" t="s">
        <v>16</v>
      </c>
    </row>
    <row r="68" spans="1:4" x14ac:dyDescent="0.2">
      <c r="A68" s="11">
        <v>66</v>
      </c>
      <c r="B68" s="11" t="s">
        <v>15</v>
      </c>
      <c r="C68" s="12">
        <v>100</v>
      </c>
    </row>
    <row r="69" spans="1:4" x14ac:dyDescent="0.2">
      <c r="A69" s="13">
        <v>67</v>
      </c>
      <c r="B69" s="13" t="s">
        <v>11</v>
      </c>
      <c r="C69" s="14" t="s">
        <v>16</v>
      </c>
    </row>
    <row r="70" spans="1:4" x14ac:dyDescent="0.2">
      <c r="A70" s="11">
        <v>68</v>
      </c>
      <c r="B70" s="11" t="s">
        <v>15</v>
      </c>
      <c r="C70" s="12">
        <v>80</v>
      </c>
    </row>
    <row r="71" spans="1:4" x14ac:dyDescent="0.2">
      <c r="A71" s="13">
        <v>69</v>
      </c>
      <c r="B71" s="13" t="s">
        <v>11</v>
      </c>
      <c r="C71" s="14" t="s">
        <v>16</v>
      </c>
    </row>
    <row r="72" spans="1:4" x14ac:dyDescent="0.2">
      <c r="A72" s="11">
        <v>70</v>
      </c>
      <c r="B72" s="11" t="s">
        <v>15</v>
      </c>
      <c r="C72" s="12">
        <v>140</v>
      </c>
      <c r="D72" t="s">
        <v>64</v>
      </c>
    </row>
    <row r="73" spans="1:4" x14ac:dyDescent="0.2">
      <c r="A73" s="13">
        <v>71</v>
      </c>
      <c r="B73" s="13" t="s">
        <v>11</v>
      </c>
      <c r="C73" s="14">
        <v>50</v>
      </c>
    </row>
    <row r="74" spans="1:4" x14ac:dyDescent="0.2">
      <c r="A74" s="11">
        <v>72</v>
      </c>
      <c r="B74" s="11" t="s">
        <v>15</v>
      </c>
      <c r="C74" s="12">
        <v>110</v>
      </c>
    </row>
    <row r="75" spans="1:4" x14ac:dyDescent="0.2">
      <c r="A75" s="13">
        <v>73</v>
      </c>
      <c r="B75" s="13" t="s">
        <v>11</v>
      </c>
      <c r="C75" s="14" t="s">
        <v>16</v>
      </c>
    </row>
    <row r="76" spans="1:4" x14ac:dyDescent="0.2">
      <c r="A76" s="11">
        <v>74</v>
      </c>
      <c r="B76" s="11" t="s">
        <v>15</v>
      </c>
      <c r="C76" s="12">
        <v>110</v>
      </c>
    </row>
    <row r="77" spans="1:4" x14ac:dyDescent="0.2">
      <c r="A77" s="11">
        <v>75</v>
      </c>
      <c r="B77" s="11" t="s">
        <v>15</v>
      </c>
      <c r="C77" s="12" t="s">
        <v>18</v>
      </c>
    </row>
    <row r="78" spans="1:4" x14ac:dyDescent="0.2">
      <c r="A78" s="11">
        <v>76</v>
      </c>
      <c r="B78" s="11" t="s">
        <v>15</v>
      </c>
      <c r="C78" s="12" t="s">
        <v>18</v>
      </c>
    </row>
    <row r="79" spans="1:4" x14ac:dyDescent="0.2">
      <c r="A79" s="11">
        <v>77</v>
      </c>
      <c r="B79" s="11" t="s">
        <v>15</v>
      </c>
      <c r="C79" s="12">
        <v>85</v>
      </c>
    </row>
    <row r="80" spans="1:4" x14ac:dyDescent="0.2">
      <c r="A80" s="11">
        <v>78</v>
      </c>
      <c r="B80" s="11" t="s">
        <v>15</v>
      </c>
      <c r="C80" s="12">
        <v>170</v>
      </c>
    </row>
    <row r="81" spans="1:4" x14ac:dyDescent="0.2">
      <c r="A81" s="11">
        <v>79</v>
      </c>
      <c r="B81" s="11" t="s">
        <v>15</v>
      </c>
      <c r="C81" s="12">
        <v>90</v>
      </c>
    </row>
    <row r="82" spans="1:4" x14ac:dyDescent="0.2">
      <c r="A82" s="7">
        <v>80</v>
      </c>
      <c r="B82" s="7" t="s">
        <v>7</v>
      </c>
      <c r="C82" s="8">
        <v>190</v>
      </c>
    </row>
    <row r="83" spans="1:4" x14ac:dyDescent="0.2">
      <c r="A83" s="9">
        <v>81</v>
      </c>
      <c r="B83" s="9" t="s">
        <v>6</v>
      </c>
      <c r="C83" s="10">
        <v>60</v>
      </c>
    </row>
    <row r="84" spans="1:4" x14ac:dyDescent="0.2">
      <c r="A84" s="13">
        <v>82</v>
      </c>
      <c r="B84" s="13" t="s">
        <v>11</v>
      </c>
      <c r="C84" s="14">
        <v>55</v>
      </c>
      <c r="D84" s="16" t="s">
        <v>64</v>
      </c>
    </row>
    <row r="85" spans="1:4" x14ac:dyDescent="0.2">
      <c r="A85" s="9">
        <v>83</v>
      </c>
      <c r="B85" s="9" t="s">
        <v>6</v>
      </c>
      <c r="C85" s="10">
        <v>75</v>
      </c>
    </row>
    <row r="86" spans="1:4" x14ac:dyDescent="0.2">
      <c r="A86" s="7">
        <v>84</v>
      </c>
      <c r="B86" s="7" t="s">
        <v>7</v>
      </c>
      <c r="C86" s="8" t="s">
        <v>68</v>
      </c>
    </row>
    <row r="87" spans="1:4" x14ac:dyDescent="0.2">
      <c r="A87" s="9">
        <v>85</v>
      </c>
      <c r="B87" s="9" t="s">
        <v>6</v>
      </c>
      <c r="C87" s="10">
        <v>70</v>
      </c>
    </row>
    <row r="88" spans="1:4" x14ac:dyDescent="0.2">
      <c r="A88" s="9">
        <v>86</v>
      </c>
      <c r="B88" s="9" t="s">
        <v>6</v>
      </c>
      <c r="C88" s="10">
        <v>65</v>
      </c>
    </row>
    <row r="89" spans="1:4" x14ac:dyDescent="0.2">
      <c r="A89" s="9">
        <v>87</v>
      </c>
      <c r="B89" s="9" t="s">
        <v>6</v>
      </c>
      <c r="C89" s="10">
        <v>65</v>
      </c>
    </row>
    <row r="90" spans="1:4" x14ac:dyDescent="0.2">
      <c r="A90" s="11">
        <v>88</v>
      </c>
      <c r="B90" s="11" t="s">
        <v>15</v>
      </c>
      <c r="C90" s="12">
        <v>95</v>
      </c>
    </row>
    <row r="91" spans="1:4" x14ac:dyDescent="0.2">
      <c r="A91" s="11">
        <v>89</v>
      </c>
      <c r="B91" s="11" t="s">
        <v>15</v>
      </c>
      <c r="C91" s="12">
        <v>75</v>
      </c>
    </row>
    <row r="92" spans="1:4" x14ac:dyDescent="0.2">
      <c r="A92" s="11">
        <v>90</v>
      </c>
      <c r="B92" s="11" t="s">
        <v>15</v>
      </c>
      <c r="C92" s="12" t="s">
        <v>18</v>
      </c>
    </row>
    <row r="93" spans="1:4" x14ac:dyDescent="0.2">
      <c r="A93" s="9">
        <v>91</v>
      </c>
      <c r="B93" s="9" t="s">
        <v>6</v>
      </c>
      <c r="C93" s="10" t="s">
        <v>16</v>
      </c>
    </row>
    <row r="94" spans="1:4" x14ac:dyDescent="0.2">
      <c r="A94" s="9">
        <v>92</v>
      </c>
      <c r="B94" s="9" t="s">
        <v>6</v>
      </c>
      <c r="C94" s="10">
        <v>75</v>
      </c>
    </row>
    <row r="95" spans="1:4" x14ac:dyDescent="0.2">
      <c r="A95" s="9">
        <v>93</v>
      </c>
      <c r="B95" s="9" t="s">
        <v>6</v>
      </c>
      <c r="C95" s="10">
        <v>70</v>
      </c>
    </row>
    <row r="96" spans="1:4" x14ac:dyDescent="0.2">
      <c r="A96" s="9">
        <v>94</v>
      </c>
      <c r="B96" s="9" t="s">
        <v>6</v>
      </c>
      <c r="C96" s="10">
        <v>75</v>
      </c>
    </row>
    <row r="97" spans="1:7" x14ac:dyDescent="0.2">
      <c r="D97" t="s">
        <v>14</v>
      </c>
      <c r="E97" t="s">
        <v>69</v>
      </c>
    </row>
    <row r="98" spans="1:7" x14ac:dyDescent="0.2">
      <c r="A98" t="s">
        <v>19</v>
      </c>
      <c r="C98" s="2">
        <f>SUM(C53:C97)</f>
        <v>3210</v>
      </c>
      <c r="D98" s="2">
        <f>C98+55+170+105+170*2+55*4</f>
        <v>4100</v>
      </c>
      <c r="E98">
        <v>3</v>
      </c>
    </row>
    <row r="100" spans="1:7" x14ac:dyDescent="0.2">
      <c r="A100" t="s">
        <v>22</v>
      </c>
    </row>
    <row r="101" spans="1:7" x14ac:dyDescent="0.2">
      <c r="A101" s="9">
        <v>147</v>
      </c>
      <c r="B101" s="9" t="s">
        <v>6</v>
      </c>
      <c r="C101" s="10">
        <v>85</v>
      </c>
      <c r="F101" s="3" t="s">
        <v>25</v>
      </c>
      <c r="G101" s="3">
        <v>6</v>
      </c>
    </row>
    <row r="102" spans="1:7" x14ac:dyDescent="0.2">
      <c r="A102" s="9">
        <v>148</v>
      </c>
      <c r="B102" s="9" t="s">
        <v>6</v>
      </c>
      <c r="C102" s="10">
        <v>90</v>
      </c>
      <c r="F102" s="7" t="s">
        <v>7</v>
      </c>
      <c r="G102" s="7">
        <v>2</v>
      </c>
    </row>
    <row r="103" spans="1:7" x14ac:dyDescent="0.2">
      <c r="A103" s="7">
        <v>149</v>
      </c>
      <c r="B103" s="7" t="s">
        <v>7</v>
      </c>
      <c r="C103" s="8">
        <v>120</v>
      </c>
      <c r="F103" s="9" t="s">
        <v>6</v>
      </c>
      <c r="G103" s="9">
        <v>4</v>
      </c>
    </row>
    <row r="104" spans="1:7" x14ac:dyDescent="0.2">
      <c r="A104" s="7">
        <v>150</v>
      </c>
      <c r="B104" s="7" t="s">
        <v>7</v>
      </c>
      <c r="C104" s="8">
        <v>75</v>
      </c>
      <c r="F104" t="s">
        <v>20</v>
      </c>
      <c r="G104">
        <f>SUM(G101:G103)</f>
        <v>12</v>
      </c>
    </row>
    <row r="105" spans="1:7" x14ac:dyDescent="0.2">
      <c r="A105" s="3">
        <v>151</v>
      </c>
      <c r="B105" s="3" t="s">
        <v>25</v>
      </c>
      <c r="C105" s="4">
        <v>170</v>
      </c>
      <c r="F105" t="s">
        <v>54</v>
      </c>
      <c r="G105">
        <v>11</v>
      </c>
    </row>
    <row r="106" spans="1:7" x14ac:dyDescent="0.2">
      <c r="A106" s="3">
        <v>152</v>
      </c>
      <c r="B106" s="3" t="s">
        <v>25</v>
      </c>
      <c r="C106" s="4">
        <v>120</v>
      </c>
    </row>
    <row r="107" spans="1:7" x14ac:dyDescent="0.2">
      <c r="A107" s="3">
        <v>153</v>
      </c>
      <c r="B107" s="3" t="s">
        <v>25</v>
      </c>
      <c r="C107" s="4" t="s">
        <v>18</v>
      </c>
    </row>
    <row r="108" spans="1:7" x14ac:dyDescent="0.2">
      <c r="A108" s="3">
        <v>154</v>
      </c>
      <c r="B108" s="3" t="s">
        <v>25</v>
      </c>
      <c r="C108" s="4">
        <v>140</v>
      </c>
      <c r="D108" t="s">
        <v>64</v>
      </c>
    </row>
    <row r="109" spans="1:7" x14ac:dyDescent="0.2">
      <c r="A109" s="3">
        <v>155</v>
      </c>
      <c r="B109" s="3" t="s">
        <v>25</v>
      </c>
      <c r="C109" s="4">
        <v>120</v>
      </c>
    </row>
    <row r="110" spans="1:7" x14ac:dyDescent="0.2">
      <c r="A110" s="3">
        <v>156</v>
      </c>
      <c r="B110" s="3" t="s">
        <v>25</v>
      </c>
      <c r="C110" s="4">
        <v>140</v>
      </c>
      <c r="D110" s="16" t="s">
        <v>64</v>
      </c>
    </row>
    <row r="111" spans="1:7" x14ac:dyDescent="0.2">
      <c r="A111" s="9">
        <v>157</v>
      </c>
      <c r="B111" s="9" t="s">
        <v>6</v>
      </c>
      <c r="C111" s="10">
        <v>115</v>
      </c>
    </row>
    <row r="112" spans="1:7" x14ac:dyDescent="0.2">
      <c r="A112" s="9">
        <v>158</v>
      </c>
      <c r="B112" s="9" t="s">
        <v>6</v>
      </c>
      <c r="C112" s="10">
        <v>85</v>
      </c>
    </row>
    <row r="113" spans="1:7" x14ac:dyDescent="0.2">
      <c r="C113" s="1"/>
      <c r="D113" t="s">
        <v>27</v>
      </c>
      <c r="E113" t="s">
        <v>69</v>
      </c>
    </row>
    <row r="114" spans="1:7" x14ac:dyDescent="0.2">
      <c r="A114" t="s">
        <v>19</v>
      </c>
      <c r="C114" s="1">
        <f>SUM(C101:C113)</f>
        <v>1260</v>
      </c>
      <c r="D114" s="2">
        <f>C114+170</f>
        <v>1430</v>
      </c>
      <c r="E114">
        <v>2</v>
      </c>
    </row>
    <row r="117" spans="1:7" x14ac:dyDescent="0.2">
      <c r="A117" t="s">
        <v>28</v>
      </c>
    </row>
    <row r="118" spans="1:7" x14ac:dyDescent="0.2">
      <c r="A118" s="11">
        <v>100</v>
      </c>
      <c r="B118" s="11" t="s">
        <v>15</v>
      </c>
      <c r="C118" s="12">
        <v>95</v>
      </c>
      <c r="F118" s="3" t="s">
        <v>25</v>
      </c>
      <c r="G118" s="3">
        <v>7</v>
      </c>
    </row>
    <row r="119" spans="1:7" x14ac:dyDescent="0.2">
      <c r="A119" s="9">
        <v>101</v>
      </c>
      <c r="B119" s="9" t="s">
        <v>6</v>
      </c>
      <c r="C119" s="10">
        <v>75</v>
      </c>
      <c r="F119" s="11" t="s">
        <v>15</v>
      </c>
      <c r="G119" s="11">
        <v>14</v>
      </c>
    </row>
    <row r="120" spans="1:7" x14ac:dyDescent="0.2">
      <c r="A120" s="11">
        <v>102</v>
      </c>
      <c r="B120" s="11" t="s">
        <v>15</v>
      </c>
      <c r="C120" s="12">
        <v>100</v>
      </c>
      <c r="F120" s="9" t="s">
        <v>6</v>
      </c>
      <c r="G120" s="9">
        <v>14</v>
      </c>
    </row>
    <row r="121" spans="1:7" x14ac:dyDescent="0.2">
      <c r="A121" s="9">
        <v>103</v>
      </c>
      <c r="B121" s="9" t="s">
        <v>6</v>
      </c>
      <c r="C121" s="10" t="s">
        <v>34</v>
      </c>
      <c r="F121" s="13" t="s">
        <v>11</v>
      </c>
      <c r="G121" s="13">
        <v>5</v>
      </c>
    </row>
    <row r="122" spans="1:7" x14ac:dyDescent="0.2">
      <c r="A122" s="11">
        <v>104</v>
      </c>
      <c r="B122" s="11" t="s">
        <v>15</v>
      </c>
      <c r="C122" s="12">
        <v>90</v>
      </c>
      <c r="F122" t="s">
        <v>20</v>
      </c>
      <c r="G122">
        <f>SUM(G118:G121)</f>
        <v>40</v>
      </c>
    </row>
    <row r="123" spans="1:7" x14ac:dyDescent="0.2">
      <c r="A123" s="9">
        <v>105</v>
      </c>
      <c r="B123" s="9" t="s">
        <v>6</v>
      </c>
      <c r="C123" s="10">
        <v>60</v>
      </c>
      <c r="F123" t="s">
        <v>54</v>
      </c>
      <c r="G123">
        <v>38</v>
      </c>
    </row>
    <row r="124" spans="1:7" x14ac:dyDescent="0.2">
      <c r="A124" s="11">
        <v>106</v>
      </c>
      <c r="B124" s="11" t="s">
        <v>15</v>
      </c>
      <c r="C124" s="12">
        <v>90</v>
      </c>
    </row>
    <row r="125" spans="1:7" x14ac:dyDescent="0.2">
      <c r="A125" s="9">
        <v>107</v>
      </c>
      <c r="B125" s="9" t="s">
        <v>6</v>
      </c>
      <c r="C125" s="10">
        <v>75</v>
      </c>
    </row>
    <row r="126" spans="1:7" x14ac:dyDescent="0.2">
      <c r="A126" s="11">
        <v>108</v>
      </c>
      <c r="B126" s="11" t="s">
        <v>15</v>
      </c>
      <c r="C126" s="12">
        <v>90</v>
      </c>
    </row>
    <row r="127" spans="1:7" x14ac:dyDescent="0.2">
      <c r="A127" s="9">
        <v>109</v>
      </c>
      <c r="B127" s="9" t="s">
        <v>6</v>
      </c>
      <c r="C127" s="10" t="s">
        <v>34</v>
      </c>
    </row>
    <row r="128" spans="1:7" x14ac:dyDescent="0.2">
      <c r="A128" s="11">
        <v>110</v>
      </c>
      <c r="B128" s="11" t="s">
        <v>15</v>
      </c>
      <c r="C128" s="12">
        <v>75</v>
      </c>
    </row>
    <row r="129" spans="1:4" x14ac:dyDescent="0.2">
      <c r="A129" s="9">
        <v>111</v>
      </c>
      <c r="B129" s="9" t="s">
        <v>6</v>
      </c>
      <c r="C129" s="10">
        <v>60</v>
      </c>
    </row>
    <row r="130" spans="1:4" x14ac:dyDescent="0.2">
      <c r="A130" s="11">
        <v>112</v>
      </c>
      <c r="B130" s="11" t="s">
        <v>15</v>
      </c>
      <c r="C130" s="12">
        <v>90</v>
      </c>
    </row>
    <row r="131" spans="1:4" x14ac:dyDescent="0.2">
      <c r="A131" s="9">
        <v>113</v>
      </c>
      <c r="B131" s="9" t="s">
        <v>6</v>
      </c>
      <c r="C131" s="10">
        <v>60</v>
      </c>
    </row>
    <row r="132" spans="1:4" x14ac:dyDescent="0.2">
      <c r="A132" s="11">
        <v>114</v>
      </c>
      <c r="B132" s="11" t="s">
        <v>15</v>
      </c>
      <c r="C132" s="12">
        <v>85</v>
      </c>
    </row>
    <row r="133" spans="1:4" x14ac:dyDescent="0.2">
      <c r="A133" s="9">
        <v>115</v>
      </c>
      <c r="B133" s="9" t="s">
        <v>6</v>
      </c>
      <c r="C133" s="10">
        <v>60</v>
      </c>
    </row>
    <row r="134" spans="1:4" x14ac:dyDescent="0.2">
      <c r="A134" s="11">
        <v>116</v>
      </c>
      <c r="B134" s="11" t="s">
        <v>15</v>
      </c>
      <c r="C134" s="12">
        <v>40</v>
      </c>
    </row>
    <row r="135" spans="1:4" x14ac:dyDescent="0.2">
      <c r="A135" s="9">
        <v>117</v>
      </c>
      <c r="B135" s="9" t="s">
        <v>6</v>
      </c>
      <c r="C135" s="10" t="s">
        <v>34</v>
      </c>
    </row>
    <row r="136" spans="1:4" x14ac:dyDescent="0.2">
      <c r="A136" s="11">
        <v>118</v>
      </c>
      <c r="B136" s="11" t="s">
        <v>15</v>
      </c>
      <c r="C136" s="12">
        <v>70</v>
      </c>
    </row>
    <row r="137" spans="1:4" x14ac:dyDescent="0.2">
      <c r="A137" s="9">
        <v>119</v>
      </c>
      <c r="B137" s="9" t="s">
        <v>6</v>
      </c>
      <c r="C137" s="10" t="s">
        <v>34</v>
      </c>
    </row>
    <row r="138" spans="1:4" x14ac:dyDescent="0.2">
      <c r="A138" s="11">
        <v>120</v>
      </c>
      <c r="B138" s="11" t="s">
        <v>15</v>
      </c>
      <c r="C138" s="12">
        <v>80</v>
      </c>
    </row>
    <row r="139" spans="1:4" x14ac:dyDescent="0.2">
      <c r="A139" s="9">
        <v>121</v>
      </c>
      <c r="B139" s="9" t="s">
        <v>6</v>
      </c>
      <c r="C139" s="10" t="s">
        <v>34</v>
      </c>
    </row>
    <row r="140" spans="1:4" x14ac:dyDescent="0.2">
      <c r="A140" s="11">
        <v>122</v>
      </c>
      <c r="B140" s="11" t="s">
        <v>15</v>
      </c>
      <c r="C140" s="12">
        <v>80</v>
      </c>
      <c r="D140" t="s">
        <v>63</v>
      </c>
    </row>
    <row r="141" spans="1:4" x14ac:dyDescent="0.2">
      <c r="A141" s="9">
        <v>123</v>
      </c>
      <c r="B141" s="9" t="s">
        <v>6</v>
      </c>
      <c r="C141" s="10">
        <v>55</v>
      </c>
    </row>
    <row r="142" spans="1:4" x14ac:dyDescent="0.2">
      <c r="A142" s="11">
        <v>124</v>
      </c>
      <c r="B142" s="11" t="s">
        <v>15</v>
      </c>
      <c r="C142" s="12">
        <v>75</v>
      </c>
    </row>
    <row r="143" spans="1:4" x14ac:dyDescent="0.2">
      <c r="A143" s="9">
        <v>125</v>
      </c>
      <c r="B143" s="9" t="s">
        <v>6</v>
      </c>
      <c r="C143" s="10">
        <v>60</v>
      </c>
    </row>
    <row r="144" spans="1:4" x14ac:dyDescent="0.2">
      <c r="A144" s="11">
        <v>126</v>
      </c>
      <c r="B144" s="11" t="s">
        <v>15</v>
      </c>
      <c r="C144" s="12">
        <v>80</v>
      </c>
    </row>
    <row r="145" spans="1:3" x14ac:dyDescent="0.2">
      <c r="A145" s="9">
        <v>127</v>
      </c>
      <c r="B145" s="9" t="s">
        <v>6</v>
      </c>
      <c r="C145" s="10">
        <v>60</v>
      </c>
    </row>
    <row r="146" spans="1:3" x14ac:dyDescent="0.2">
      <c r="A146" s="3">
        <v>128</v>
      </c>
      <c r="B146" s="3" t="s">
        <v>25</v>
      </c>
      <c r="C146" s="4">
        <v>120</v>
      </c>
    </row>
    <row r="147" spans="1:3" x14ac:dyDescent="0.2">
      <c r="A147">
        <v>129</v>
      </c>
      <c r="B147" t="s">
        <v>30</v>
      </c>
      <c r="C147" s="1"/>
    </row>
    <row r="148" spans="1:3" x14ac:dyDescent="0.2">
      <c r="A148" s="3">
        <v>130</v>
      </c>
      <c r="B148" s="3" t="s">
        <v>25</v>
      </c>
      <c r="C148" s="4">
        <v>170</v>
      </c>
    </row>
    <row r="149" spans="1:3" x14ac:dyDescent="0.2">
      <c r="A149">
        <v>131</v>
      </c>
      <c r="B149" t="s">
        <v>29</v>
      </c>
      <c r="C149" s="1"/>
    </row>
    <row r="150" spans="1:3" x14ac:dyDescent="0.2">
      <c r="A150" s="3">
        <v>132</v>
      </c>
      <c r="B150" s="3" t="s">
        <v>25</v>
      </c>
      <c r="C150" s="4">
        <v>160</v>
      </c>
    </row>
    <row r="151" spans="1:3" x14ac:dyDescent="0.2">
      <c r="A151">
        <v>133</v>
      </c>
      <c r="B151" t="s">
        <v>31</v>
      </c>
      <c r="C151" s="1"/>
    </row>
    <row r="152" spans="1:3" x14ac:dyDescent="0.2">
      <c r="A152">
        <v>134</v>
      </c>
      <c r="B152" t="s">
        <v>32</v>
      </c>
      <c r="C152" s="1"/>
    </row>
    <row r="153" spans="1:3" x14ac:dyDescent="0.2">
      <c r="A153" s="3">
        <v>135</v>
      </c>
      <c r="B153" s="3" t="s">
        <v>25</v>
      </c>
      <c r="C153" s="4">
        <v>130</v>
      </c>
    </row>
    <row r="154" spans="1:3" x14ac:dyDescent="0.2">
      <c r="A154">
        <v>136</v>
      </c>
      <c r="B154" t="s">
        <v>32</v>
      </c>
      <c r="C154" s="1"/>
    </row>
    <row r="155" spans="1:3" x14ac:dyDescent="0.2">
      <c r="A155" s="3">
        <v>137</v>
      </c>
      <c r="B155" s="3" t="s">
        <v>25</v>
      </c>
      <c r="C155" s="4">
        <v>95</v>
      </c>
    </row>
    <row r="156" spans="1:3" x14ac:dyDescent="0.2">
      <c r="A156">
        <v>138</v>
      </c>
      <c r="B156" t="s">
        <v>32</v>
      </c>
      <c r="C156" s="1"/>
    </row>
    <row r="157" spans="1:3" x14ac:dyDescent="0.2">
      <c r="A157" s="3">
        <v>139</v>
      </c>
      <c r="B157" s="3" t="s">
        <v>25</v>
      </c>
      <c r="C157" s="4">
        <v>190</v>
      </c>
    </row>
    <row r="158" spans="1:3" x14ac:dyDescent="0.2">
      <c r="A158">
        <v>140</v>
      </c>
      <c r="B158" t="s">
        <v>32</v>
      </c>
      <c r="C158" s="1"/>
    </row>
    <row r="159" spans="1:3" x14ac:dyDescent="0.2">
      <c r="A159" s="3">
        <v>141</v>
      </c>
      <c r="B159" s="3" t="s">
        <v>25</v>
      </c>
      <c r="C159" s="4">
        <v>120</v>
      </c>
    </row>
    <row r="160" spans="1:3" x14ac:dyDescent="0.2">
      <c r="A160" s="13">
        <v>142</v>
      </c>
      <c r="B160" s="13" t="s">
        <v>11</v>
      </c>
      <c r="C160" s="14">
        <v>45</v>
      </c>
    </row>
    <row r="161" spans="1:5" x14ac:dyDescent="0.2">
      <c r="A161" s="13">
        <v>143</v>
      </c>
      <c r="B161" s="13" t="s">
        <v>11</v>
      </c>
      <c r="C161" s="14">
        <v>45</v>
      </c>
    </row>
    <row r="162" spans="1:5" x14ac:dyDescent="0.2">
      <c r="A162" s="13">
        <v>144</v>
      </c>
      <c r="B162" s="13" t="s">
        <v>11</v>
      </c>
      <c r="C162" s="14">
        <v>55</v>
      </c>
    </row>
    <row r="163" spans="1:5" x14ac:dyDescent="0.2">
      <c r="A163" s="13">
        <v>145</v>
      </c>
      <c r="B163" s="13" t="s">
        <v>11</v>
      </c>
      <c r="C163" s="14">
        <v>50</v>
      </c>
    </row>
    <row r="164" spans="1:5" x14ac:dyDescent="0.2">
      <c r="A164" s="13">
        <v>146</v>
      </c>
      <c r="B164" s="13" t="s">
        <v>33</v>
      </c>
      <c r="C164" s="14">
        <v>50</v>
      </c>
      <c r="D164" t="s">
        <v>63</v>
      </c>
    </row>
    <row r="165" spans="1:5" x14ac:dyDescent="0.2">
      <c r="D165" t="s">
        <v>27</v>
      </c>
      <c r="E165" t="s">
        <v>69</v>
      </c>
    </row>
    <row r="166" spans="1:5" x14ac:dyDescent="0.2">
      <c r="A166" t="s">
        <v>19</v>
      </c>
      <c r="C166" s="2">
        <f>SUM(C118:C165)</f>
        <v>2935</v>
      </c>
      <c r="D166" s="2">
        <f>C166+75*5</f>
        <v>3310</v>
      </c>
      <c r="E166">
        <v>2</v>
      </c>
    </row>
    <row r="168" spans="1:5" x14ac:dyDescent="0.2">
      <c r="A168" t="s">
        <v>35</v>
      </c>
    </row>
    <row r="169" spans="1:5" x14ac:dyDescent="0.2">
      <c r="A169" s="5" t="s">
        <v>0</v>
      </c>
      <c r="B169" s="5">
        <f>G3</f>
        <v>4</v>
      </c>
    </row>
    <row r="170" spans="1:5" x14ac:dyDescent="0.2">
      <c r="A170" s="11" t="s">
        <v>15</v>
      </c>
      <c r="B170" s="11">
        <f>G119+G53+G4</f>
        <v>43</v>
      </c>
    </row>
    <row r="171" spans="1:5" x14ac:dyDescent="0.2">
      <c r="A171" s="7" t="s">
        <v>7</v>
      </c>
      <c r="B171" s="7">
        <f>G102+G54+G5</f>
        <v>16</v>
      </c>
    </row>
    <row r="172" spans="1:5" x14ac:dyDescent="0.2">
      <c r="A172" s="9" t="s">
        <v>6</v>
      </c>
      <c r="B172" s="9">
        <f>G120+G103+G55+G6</f>
        <v>40</v>
      </c>
    </row>
    <row r="173" spans="1:5" x14ac:dyDescent="0.2">
      <c r="A173" s="13" t="s">
        <v>11</v>
      </c>
      <c r="B173" s="13">
        <f>G121+G56+G7</f>
        <v>19</v>
      </c>
    </row>
    <row r="174" spans="1:5" x14ac:dyDescent="0.2">
      <c r="A174" s="3" t="s">
        <v>25</v>
      </c>
      <c r="B174" s="3">
        <f>G118+G101</f>
        <v>13</v>
      </c>
    </row>
    <row r="175" spans="1:5" x14ac:dyDescent="0.2">
      <c r="A175" t="s">
        <v>20</v>
      </c>
      <c r="B175">
        <f>SUM(B169:B174)</f>
        <v>135</v>
      </c>
    </row>
    <row r="176" spans="1:5" x14ac:dyDescent="0.2">
      <c r="A176" t="s">
        <v>57</v>
      </c>
      <c r="B176">
        <f>G123+G105+G58+G9</f>
        <v>117</v>
      </c>
    </row>
    <row r="177" spans="1:4" x14ac:dyDescent="0.2">
      <c r="A177" t="s">
        <v>58</v>
      </c>
      <c r="B177" s="15">
        <f>B176/B175</f>
        <v>0.8666666666666667</v>
      </c>
    </row>
    <row r="178" spans="1:4" x14ac:dyDescent="0.2">
      <c r="A178" t="s">
        <v>59</v>
      </c>
      <c r="B178" s="1">
        <f>C166+C114+C98+C48</f>
        <v>10634</v>
      </c>
    </row>
    <row r="179" spans="1:4" x14ac:dyDescent="0.2">
      <c r="A179" t="s">
        <v>14</v>
      </c>
      <c r="B179" s="1">
        <f>D166+D114+D98+D48</f>
        <v>12434</v>
      </c>
    </row>
    <row r="181" spans="1:4" x14ac:dyDescent="0.2">
      <c r="A181" t="s">
        <v>38</v>
      </c>
    </row>
    <row r="182" spans="1:4" x14ac:dyDescent="0.2">
      <c r="A182" t="s">
        <v>39</v>
      </c>
      <c r="D182" t="s">
        <v>52</v>
      </c>
    </row>
    <row r="183" spans="1:4" x14ac:dyDescent="0.2">
      <c r="A183">
        <v>1</v>
      </c>
      <c r="B183" t="s">
        <v>40</v>
      </c>
      <c r="C183" s="1">
        <v>50</v>
      </c>
    </row>
    <row r="184" spans="1:4" x14ac:dyDescent="0.2">
      <c r="A184">
        <v>2</v>
      </c>
      <c r="B184" t="s">
        <v>40</v>
      </c>
      <c r="C184" s="1">
        <v>60</v>
      </c>
    </row>
    <row r="185" spans="1:4" x14ac:dyDescent="0.2">
      <c r="A185">
        <v>3</v>
      </c>
      <c r="B185" t="s">
        <v>40</v>
      </c>
      <c r="C185" s="1">
        <v>80</v>
      </c>
    </row>
    <row r="186" spans="1:4" x14ac:dyDescent="0.2">
      <c r="A186">
        <v>4</v>
      </c>
      <c r="B186" t="s">
        <v>40</v>
      </c>
      <c r="C186" s="1" t="s">
        <v>41</v>
      </c>
    </row>
    <row r="187" spans="1:4" x14ac:dyDescent="0.2">
      <c r="A187">
        <v>5</v>
      </c>
      <c r="B187" t="s">
        <v>40</v>
      </c>
      <c r="C187" s="1">
        <v>60</v>
      </c>
    </row>
    <row r="188" spans="1:4" x14ac:dyDescent="0.2">
      <c r="A188">
        <v>6</v>
      </c>
      <c r="B188" t="s">
        <v>40</v>
      </c>
      <c r="C188" s="1">
        <v>60</v>
      </c>
    </row>
    <row r="189" spans="1:4" x14ac:dyDescent="0.2">
      <c r="A189">
        <v>7</v>
      </c>
      <c r="B189" t="s">
        <v>40</v>
      </c>
      <c r="C189" s="1">
        <v>60</v>
      </c>
    </row>
    <row r="190" spans="1:4" x14ac:dyDescent="0.2">
      <c r="A190">
        <v>8</v>
      </c>
      <c r="B190" t="s">
        <v>40</v>
      </c>
      <c r="C190" s="1">
        <v>60</v>
      </c>
    </row>
    <row r="191" spans="1:4" x14ac:dyDescent="0.2">
      <c r="A191">
        <v>9</v>
      </c>
      <c r="B191" t="s">
        <v>40</v>
      </c>
      <c r="C191" s="1">
        <v>60</v>
      </c>
    </row>
    <row r="192" spans="1:4" x14ac:dyDescent="0.2">
      <c r="A192">
        <v>10</v>
      </c>
      <c r="B192" t="s">
        <v>40</v>
      </c>
      <c r="C192" s="1">
        <v>60</v>
      </c>
    </row>
    <row r="193" spans="1:4" x14ac:dyDescent="0.2">
      <c r="A193">
        <v>11</v>
      </c>
      <c r="B193" t="s">
        <v>40</v>
      </c>
      <c r="C193" s="1">
        <v>60</v>
      </c>
    </row>
    <row r="194" spans="1:4" x14ac:dyDescent="0.2">
      <c r="A194">
        <v>12</v>
      </c>
      <c r="B194" t="s">
        <v>40</v>
      </c>
      <c r="C194" s="1">
        <v>60</v>
      </c>
    </row>
    <row r="195" spans="1:4" x14ac:dyDescent="0.2">
      <c r="A195">
        <v>13</v>
      </c>
      <c r="B195" t="s">
        <v>40</v>
      </c>
      <c r="C195" s="1">
        <v>60</v>
      </c>
    </row>
    <row r="197" spans="1:4" x14ac:dyDescent="0.2">
      <c r="A197" t="s">
        <v>42</v>
      </c>
    </row>
    <row r="198" spans="1:4" x14ac:dyDescent="0.2">
      <c r="A198">
        <v>1</v>
      </c>
      <c r="B198" t="s">
        <v>47</v>
      </c>
      <c r="C198" s="1">
        <v>100</v>
      </c>
      <c r="D198" t="s">
        <v>43</v>
      </c>
    </row>
    <row r="199" spans="1:4" x14ac:dyDescent="0.2">
      <c r="A199">
        <v>2</v>
      </c>
      <c r="B199" t="s">
        <v>47</v>
      </c>
      <c r="C199" s="1">
        <v>100</v>
      </c>
    </row>
    <row r="200" spans="1:4" x14ac:dyDescent="0.2">
      <c r="A200">
        <v>3</v>
      </c>
      <c r="B200" t="s">
        <v>47</v>
      </c>
      <c r="C200" s="1">
        <v>100</v>
      </c>
    </row>
    <row r="201" spans="1:4" x14ac:dyDescent="0.2">
      <c r="A201">
        <v>4</v>
      </c>
      <c r="B201" t="s">
        <v>47</v>
      </c>
      <c r="C201" s="1">
        <v>100</v>
      </c>
    </row>
    <row r="202" spans="1:4" x14ac:dyDescent="0.2">
      <c r="A202">
        <v>5</v>
      </c>
      <c r="B202" t="s">
        <v>47</v>
      </c>
      <c r="C202" s="1">
        <v>80</v>
      </c>
    </row>
    <row r="203" spans="1:4" x14ac:dyDescent="0.2">
      <c r="A203">
        <v>6</v>
      </c>
      <c r="B203" t="s">
        <v>47</v>
      </c>
      <c r="C203" s="1">
        <v>100</v>
      </c>
    </row>
    <row r="204" spans="1:4" x14ac:dyDescent="0.2">
      <c r="A204">
        <v>7</v>
      </c>
      <c r="B204" t="s">
        <v>47</v>
      </c>
      <c r="C204" s="1" t="s">
        <v>48</v>
      </c>
    </row>
    <row r="205" spans="1:4" x14ac:dyDescent="0.2">
      <c r="A205">
        <v>8</v>
      </c>
      <c r="B205" t="s">
        <v>47</v>
      </c>
      <c r="C205" s="1">
        <v>100</v>
      </c>
    </row>
    <row r="206" spans="1:4" x14ac:dyDescent="0.2">
      <c r="A206">
        <v>9</v>
      </c>
      <c r="B206" t="s">
        <v>45</v>
      </c>
      <c r="C206" s="1">
        <v>90</v>
      </c>
    </row>
    <row r="207" spans="1:4" x14ac:dyDescent="0.2">
      <c r="A207">
        <v>10</v>
      </c>
      <c r="B207" t="s">
        <v>45</v>
      </c>
      <c r="C207" s="1">
        <v>100</v>
      </c>
    </row>
    <row r="208" spans="1:4" x14ac:dyDescent="0.2">
      <c r="A208">
        <v>11</v>
      </c>
      <c r="B208" t="s">
        <v>45</v>
      </c>
      <c r="C208" s="1">
        <v>100</v>
      </c>
    </row>
    <row r="209" spans="1:3" x14ac:dyDescent="0.2">
      <c r="A209">
        <v>12</v>
      </c>
      <c r="B209" t="s">
        <v>45</v>
      </c>
      <c r="C209" s="1">
        <v>90</v>
      </c>
    </row>
    <row r="210" spans="1:3" x14ac:dyDescent="0.2">
      <c r="A210">
        <v>13</v>
      </c>
      <c r="B210" t="s">
        <v>45</v>
      </c>
      <c r="C210" s="1">
        <v>100</v>
      </c>
    </row>
    <row r="211" spans="1:3" x14ac:dyDescent="0.2">
      <c r="A211">
        <v>14</v>
      </c>
      <c r="B211" t="s">
        <v>45</v>
      </c>
      <c r="C211" s="1">
        <v>80</v>
      </c>
    </row>
    <row r="212" spans="1:3" x14ac:dyDescent="0.2">
      <c r="A212">
        <v>15</v>
      </c>
      <c r="B212" t="s">
        <v>45</v>
      </c>
      <c r="C212" s="1">
        <v>80</v>
      </c>
    </row>
    <row r="213" spans="1:3" x14ac:dyDescent="0.2">
      <c r="A213">
        <v>16</v>
      </c>
      <c r="B213" t="s">
        <v>45</v>
      </c>
      <c r="C213" s="1">
        <v>100</v>
      </c>
    </row>
    <row r="214" spans="1:3" x14ac:dyDescent="0.2">
      <c r="A214">
        <v>17</v>
      </c>
      <c r="B214" t="s">
        <v>45</v>
      </c>
      <c r="C214" s="1">
        <v>90</v>
      </c>
    </row>
    <row r="215" spans="1:3" x14ac:dyDescent="0.2">
      <c r="A215">
        <v>18</v>
      </c>
      <c r="B215" t="s">
        <v>45</v>
      </c>
      <c r="C215" s="1">
        <v>100</v>
      </c>
    </row>
    <row r="216" spans="1:3" x14ac:dyDescent="0.2">
      <c r="A216">
        <v>19</v>
      </c>
      <c r="B216" t="s">
        <v>45</v>
      </c>
      <c r="C216" s="1">
        <v>90</v>
      </c>
    </row>
    <row r="217" spans="1:3" x14ac:dyDescent="0.2">
      <c r="A217">
        <v>20</v>
      </c>
      <c r="B217" t="s">
        <v>45</v>
      </c>
      <c r="C217" s="1">
        <v>90</v>
      </c>
    </row>
    <row r="218" spans="1:3" x14ac:dyDescent="0.2">
      <c r="A218">
        <v>21</v>
      </c>
      <c r="B218" t="s">
        <v>45</v>
      </c>
      <c r="C218" s="1">
        <v>100</v>
      </c>
    </row>
    <row r="219" spans="1:3" x14ac:dyDescent="0.2">
      <c r="A219">
        <v>22</v>
      </c>
      <c r="B219" t="s">
        <v>45</v>
      </c>
      <c r="C219" s="1">
        <v>80</v>
      </c>
    </row>
    <row r="220" spans="1:3" x14ac:dyDescent="0.2">
      <c r="A220">
        <v>23</v>
      </c>
      <c r="B220" t="s">
        <v>45</v>
      </c>
      <c r="C220" s="1">
        <v>80</v>
      </c>
    </row>
    <row r="221" spans="1:3" x14ac:dyDescent="0.2">
      <c r="A221">
        <v>24</v>
      </c>
      <c r="B221" t="s">
        <v>45</v>
      </c>
      <c r="C221" s="1">
        <v>80</v>
      </c>
    </row>
    <row r="222" spans="1:3" x14ac:dyDescent="0.2">
      <c r="A222">
        <v>25</v>
      </c>
      <c r="B222" t="s">
        <v>45</v>
      </c>
      <c r="C222" s="1">
        <v>80</v>
      </c>
    </row>
    <row r="223" spans="1:3" x14ac:dyDescent="0.2">
      <c r="A223">
        <v>26</v>
      </c>
      <c r="B223" t="s">
        <v>45</v>
      </c>
      <c r="C223" s="1">
        <v>80</v>
      </c>
    </row>
    <row r="224" spans="1:3" x14ac:dyDescent="0.2">
      <c r="A224">
        <v>27</v>
      </c>
      <c r="B224" t="s">
        <v>45</v>
      </c>
      <c r="C224" s="1">
        <v>80</v>
      </c>
    </row>
    <row r="225" spans="1:3" x14ac:dyDescent="0.2">
      <c r="A225">
        <v>28</v>
      </c>
      <c r="B225" t="s">
        <v>45</v>
      </c>
      <c r="C225" s="1">
        <v>80</v>
      </c>
    </row>
    <row r="226" spans="1:3" x14ac:dyDescent="0.2">
      <c r="A226">
        <v>29</v>
      </c>
      <c r="B226" t="s">
        <v>45</v>
      </c>
      <c r="C226" s="1">
        <v>100</v>
      </c>
    </row>
    <row r="227" spans="1:3" x14ac:dyDescent="0.2">
      <c r="A227">
        <v>30</v>
      </c>
      <c r="B227" t="s">
        <v>45</v>
      </c>
      <c r="C227" s="1">
        <v>80</v>
      </c>
    </row>
    <row r="228" spans="1:3" x14ac:dyDescent="0.2">
      <c r="A228">
        <v>31</v>
      </c>
      <c r="B228" t="s">
        <v>45</v>
      </c>
      <c r="C228" s="1">
        <v>80</v>
      </c>
    </row>
    <row r="229" spans="1:3" x14ac:dyDescent="0.2">
      <c r="A229">
        <v>32</v>
      </c>
      <c r="B229" t="s">
        <v>45</v>
      </c>
      <c r="C229" s="1">
        <v>100</v>
      </c>
    </row>
    <row r="230" spans="1:3" x14ac:dyDescent="0.2">
      <c r="A230">
        <v>33</v>
      </c>
      <c r="B230" t="s">
        <v>45</v>
      </c>
      <c r="C230" s="1">
        <v>80</v>
      </c>
    </row>
    <row r="231" spans="1:3" x14ac:dyDescent="0.2">
      <c r="A231">
        <v>34</v>
      </c>
      <c r="B231" t="s">
        <v>45</v>
      </c>
      <c r="C231" s="1">
        <v>90</v>
      </c>
    </row>
    <row r="232" spans="1:3" x14ac:dyDescent="0.2">
      <c r="A232">
        <v>35</v>
      </c>
      <c r="B232" t="s">
        <v>45</v>
      </c>
      <c r="C232" s="1">
        <v>80</v>
      </c>
    </row>
    <row r="233" spans="1:3" x14ac:dyDescent="0.2">
      <c r="A233">
        <v>36</v>
      </c>
      <c r="B233" t="s">
        <v>45</v>
      </c>
      <c r="C233" s="1" t="s">
        <v>48</v>
      </c>
    </row>
    <row r="234" spans="1:3" x14ac:dyDescent="0.2">
      <c r="A234">
        <v>37</v>
      </c>
      <c r="B234" t="s">
        <v>45</v>
      </c>
      <c r="C234" s="1" t="s">
        <v>48</v>
      </c>
    </row>
    <row r="235" spans="1:3" x14ac:dyDescent="0.2">
      <c r="A235">
        <v>38</v>
      </c>
      <c r="B235" t="s">
        <v>32</v>
      </c>
      <c r="C235" s="1"/>
    </row>
    <row r="236" spans="1:3" x14ac:dyDescent="0.2">
      <c r="A236">
        <v>39</v>
      </c>
      <c r="B236" t="s">
        <v>32</v>
      </c>
      <c r="C236" s="1"/>
    </row>
    <row r="237" spans="1:3" x14ac:dyDescent="0.2">
      <c r="A237">
        <v>40</v>
      </c>
      <c r="B237" t="s">
        <v>46</v>
      </c>
      <c r="C237" s="1">
        <v>70</v>
      </c>
    </row>
    <row r="238" spans="1:3" x14ac:dyDescent="0.2">
      <c r="A238">
        <v>41</v>
      </c>
      <c r="B238" t="s">
        <v>46</v>
      </c>
      <c r="C238" s="1">
        <v>70</v>
      </c>
    </row>
    <row r="239" spans="1:3" x14ac:dyDescent="0.2">
      <c r="A239">
        <v>42</v>
      </c>
      <c r="B239" t="s">
        <v>46</v>
      </c>
      <c r="C239" s="1">
        <v>80</v>
      </c>
    </row>
    <row r="240" spans="1:3" x14ac:dyDescent="0.2">
      <c r="A240">
        <v>43</v>
      </c>
      <c r="B240" t="s">
        <v>46</v>
      </c>
      <c r="C240" s="1" t="s">
        <v>48</v>
      </c>
    </row>
    <row r="241" spans="1:5" x14ac:dyDescent="0.2">
      <c r="A241">
        <v>44</v>
      </c>
      <c r="B241" t="s">
        <v>46</v>
      </c>
      <c r="C241" s="1" t="s">
        <v>48</v>
      </c>
    </row>
    <row r="242" spans="1:5" x14ac:dyDescent="0.2">
      <c r="A242">
        <v>45</v>
      </c>
      <c r="B242" t="s">
        <v>46</v>
      </c>
      <c r="C242" s="1">
        <v>80</v>
      </c>
    </row>
    <row r="243" spans="1:5" x14ac:dyDescent="0.2">
      <c r="A243">
        <v>46</v>
      </c>
      <c r="B243" t="s">
        <v>46</v>
      </c>
      <c r="C243" s="1" t="s">
        <v>48</v>
      </c>
    </row>
    <row r="244" spans="1:5" x14ac:dyDescent="0.2">
      <c r="A244">
        <v>47</v>
      </c>
      <c r="B244" t="s">
        <v>46</v>
      </c>
      <c r="C244" s="1">
        <v>80</v>
      </c>
    </row>
    <row r="245" spans="1:5" x14ac:dyDescent="0.2">
      <c r="A245">
        <v>48</v>
      </c>
      <c r="B245" t="s">
        <v>46</v>
      </c>
      <c r="C245" s="1">
        <v>100</v>
      </c>
    </row>
    <row r="246" spans="1:5" x14ac:dyDescent="0.2">
      <c r="C246" s="1"/>
    </row>
    <row r="247" spans="1:5" x14ac:dyDescent="0.2">
      <c r="A247" t="s">
        <v>44</v>
      </c>
      <c r="C247" s="1"/>
    </row>
    <row r="248" spans="1:5" x14ac:dyDescent="0.2">
      <c r="A248">
        <v>50</v>
      </c>
      <c r="B248" t="s">
        <v>45</v>
      </c>
      <c r="C248" s="1">
        <v>60</v>
      </c>
      <c r="D248" t="s">
        <v>51</v>
      </c>
    </row>
    <row r="249" spans="1:5" x14ac:dyDescent="0.2">
      <c r="A249">
        <v>51</v>
      </c>
      <c r="B249" t="s">
        <v>45</v>
      </c>
      <c r="C249" s="1">
        <v>60</v>
      </c>
    </row>
    <row r="250" spans="1:5" x14ac:dyDescent="0.2">
      <c r="A250">
        <v>52</v>
      </c>
      <c r="B250" t="s">
        <v>45</v>
      </c>
      <c r="C250" s="1">
        <v>60</v>
      </c>
    </row>
    <row r="251" spans="1:5" x14ac:dyDescent="0.2">
      <c r="A251">
        <v>53</v>
      </c>
      <c r="B251" t="s">
        <v>45</v>
      </c>
      <c r="C251" s="1">
        <v>60</v>
      </c>
    </row>
    <row r="252" spans="1:5" x14ac:dyDescent="0.2">
      <c r="A252">
        <v>54</v>
      </c>
      <c r="B252" t="s">
        <v>45</v>
      </c>
      <c r="C252" s="1" t="s">
        <v>49</v>
      </c>
    </row>
    <row r="253" spans="1:5" x14ac:dyDescent="0.2">
      <c r="A253">
        <v>55</v>
      </c>
      <c r="B253" t="s">
        <v>45</v>
      </c>
      <c r="C253" s="1" t="s">
        <v>49</v>
      </c>
    </row>
    <row r="254" spans="1:5" x14ac:dyDescent="0.2">
      <c r="A254">
        <v>56</v>
      </c>
      <c r="B254" t="s">
        <v>45</v>
      </c>
      <c r="C254" s="1" t="s">
        <v>49</v>
      </c>
    </row>
    <row r="255" spans="1:5" x14ac:dyDescent="0.2">
      <c r="A255">
        <v>57</v>
      </c>
      <c r="B255" t="s">
        <v>45</v>
      </c>
      <c r="C255" s="1" t="s">
        <v>49</v>
      </c>
    </row>
    <row r="256" spans="1:5" x14ac:dyDescent="0.2">
      <c r="C256" s="1"/>
      <c r="D256" t="s">
        <v>50</v>
      </c>
      <c r="E256" t="s">
        <v>70</v>
      </c>
    </row>
    <row r="257" spans="1:6" x14ac:dyDescent="0.2">
      <c r="A257" t="s">
        <v>19</v>
      </c>
      <c r="C257" s="1">
        <f>SUM(C198:C256)</f>
        <v>3780</v>
      </c>
      <c r="D257" s="2">
        <f>C257+60*4+600+80</f>
        <v>4700</v>
      </c>
      <c r="E257">
        <v>0</v>
      </c>
    </row>
    <row r="259" spans="1:6" x14ac:dyDescent="0.2">
      <c r="A259" t="s">
        <v>53</v>
      </c>
    </row>
    <row r="261" spans="1:6" x14ac:dyDescent="0.2">
      <c r="A261" s="17"/>
      <c r="B261" s="17" t="s">
        <v>61</v>
      </c>
      <c r="C261" s="17" t="s">
        <v>62</v>
      </c>
      <c r="D261" s="17" t="s">
        <v>71</v>
      </c>
      <c r="E261" s="17" t="s">
        <v>72</v>
      </c>
      <c r="F261" s="17" t="s">
        <v>13</v>
      </c>
    </row>
    <row r="262" spans="1:6" x14ac:dyDescent="0.2">
      <c r="A262" s="17" t="s">
        <v>60</v>
      </c>
      <c r="B262" s="18">
        <f>B178</f>
        <v>10634</v>
      </c>
      <c r="C262" s="18">
        <f>C257</f>
        <v>3780</v>
      </c>
      <c r="D262" s="18">
        <v>3500</v>
      </c>
      <c r="E262" s="19">
        <v>7200</v>
      </c>
      <c r="F262" s="18">
        <f>SUM(B262:E262)</f>
        <v>25114</v>
      </c>
    </row>
    <row r="263" spans="1:6" x14ac:dyDescent="0.2">
      <c r="A263" s="17"/>
      <c r="B263" s="18"/>
      <c r="C263" s="18"/>
      <c r="D263" s="18"/>
      <c r="E263" s="19"/>
      <c r="F263" s="17" t="s">
        <v>73</v>
      </c>
    </row>
    <row r="264" spans="1:6" x14ac:dyDescent="0.2">
      <c r="A264" s="17"/>
      <c r="B264" s="17"/>
      <c r="C264" s="17"/>
      <c r="D264" s="17"/>
      <c r="E264" s="17"/>
      <c r="F264" s="18">
        <f>F262*12</f>
        <v>301368</v>
      </c>
    </row>
    <row r="265" spans="1:6" x14ac:dyDescent="0.2">
      <c r="A265" s="17"/>
      <c r="B265" s="17" t="s">
        <v>75</v>
      </c>
      <c r="C265" s="17" t="s">
        <v>76</v>
      </c>
      <c r="D265" s="17" t="s">
        <v>77</v>
      </c>
      <c r="E265" s="17" t="s">
        <v>78</v>
      </c>
      <c r="F265" s="18"/>
    </row>
    <row r="266" spans="1:6" x14ac:dyDescent="0.2">
      <c r="A266" s="17" t="s">
        <v>74</v>
      </c>
      <c r="B266" s="19">
        <v>12595</v>
      </c>
      <c r="C266" s="19">
        <v>4000</v>
      </c>
      <c r="D266" s="19">
        <v>3330</v>
      </c>
      <c r="E266" s="18">
        <f>SUM(B266:D266)</f>
        <v>19925</v>
      </c>
      <c r="F266" s="17"/>
    </row>
    <row r="267" spans="1:6" x14ac:dyDescent="0.2">
      <c r="A267" s="17"/>
      <c r="B267" s="17"/>
      <c r="C267" s="17"/>
      <c r="D267" s="17"/>
      <c r="E267" s="17"/>
      <c r="F267" s="17"/>
    </row>
    <row r="268" spans="1:6" x14ac:dyDescent="0.2">
      <c r="A268" s="17" t="s">
        <v>79</v>
      </c>
      <c r="B268" s="18">
        <f>F264-E266</f>
        <v>281443</v>
      </c>
      <c r="C268" s="17"/>
      <c r="D268" s="17"/>
      <c r="E268" s="17"/>
      <c r="F268" s="17"/>
    </row>
    <row r="269" spans="1:6" x14ac:dyDescent="0.2">
      <c r="A269" s="17" t="s">
        <v>80</v>
      </c>
      <c r="B269" s="20">
        <f>B268/4500000</f>
        <v>6.2542888888888884E-2</v>
      </c>
      <c r="C269" s="17"/>
      <c r="D269" s="17"/>
      <c r="E269" s="17"/>
      <c r="F269" s="17"/>
    </row>
    <row r="270" spans="1:6" x14ac:dyDescent="0.2">
      <c r="A270" s="17"/>
      <c r="B270" s="17"/>
      <c r="C270" s="17"/>
      <c r="D270" s="17"/>
      <c r="E270" s="17"/>
      <c r="F270" s="17"/>
    </row>
    <row r="271" spans="1:6" x14ac:dyDescent="0.2">
      <c r="A271" s="17"/>
      <c r="B271" s="17"/>
      <c r="C271" s="17"/>
      <c r="D271" s="17"/>
      <c r="E271" s="17"/>
      <c r="F271" s="17"/>
    </row>
  </sheetData>
  <phoneticPr fontId="2" type="noConversion"/>
  <pageMargins left="0.7" right="0.7" top="0.75" bottom="0.75" header="0.3" footer="0.3"/>
  <pageSetup orientation="portrait" horizontalDpi="0" verticalDpi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BCE714-CECC-624B-AAF9-301EF0DBC248}">
  <dimension ref="A1:G48"/>
  <sheetViews>
    <sheetView workbookViewId="0">
      <selection activeCell="G13" sqref="G13"/>
    </sheetView>
  </sheetViews>
  <sheetFormatPr baseColWidth="10" defaultRowHeight="16" x14ac:dyDescent="0.2"/>
  <sheetData>
    <row r="1" spans="1:7" x14ac:dyDescent="0.2">
      <c r="A1" t="s">
        <v>36</v>
      </c>
    </row>
    <row r="2" spans="1:7" x14ac:dyDescent="0.2">
      <c r="A2" t="s">
        <v>37</v>
      </c>
    </row>
    <row r="3" spans="1:7" x14ac:dyDescent="0.2">
      <c r="A3" s="5">
        <v>1</v>
      </c>
      <c r="B3" s="5" t="s">
        <v>0</v>
      </c>
      <c r="C3" s="6">
        <v>145</v>
      </c>
      <c r="F3" s="5" t="s">
        <v>0</v>
      </c>
      <c r="G3" s="5">
        <v>4</v>
      </c>
    </row>
    <row r="4" spans="1:7" x14ac:dyDescent="0.2">
      <c r="A4">
        <v>2</v>
      </c>
      <c r="B4" t="s">
        <v>1</v>
      </c>
      <c r="C4" s="1"/>
      <c r="F4" s="11" t="s">
        <v>15</v>
      </c>
      <c r="G4" s="11">
        <v>7</v>
      </c>
    </row>
    <row r="5" spans="1:7" x14ac:dyDescent="0.2">
      <c r="A5" s="5">
        <v>3</v>
      </c>
      <c r="B5" s="5" t="s">
        <v>0</v>
      </c>
      <c r="C5" s="6">
        <v>180</v>
      </c>
      <c r="F5" s="7" t="s">
        <v>7</v>
      </c>
      <c r="G5" s="7">
        <v>11</v>
      </c>
    </row>
    <row r="6" spans="1:7" x14ac:dyDescent="0.2">
      <c r="A6">
        <v>4</v>
      </c>
      <c r="B6" t="s">
        <v>2</v>
      </c>
      <c r="C6" s="1"/>
      <c r="F6" s="9" t="s">
        <v>6</v>
      </c>
      <c r="G6" s="9">
        <v>11</v>
      </c>
    </row>
    <row r="7" spans="1:7" x14ac:dyDescent="0.2">
      <c r="A7" s="11">
        <v>5</v>
      </c>
      <c r="B7" s="11" t="s">
        <v>3</v>
      </c>
      <c r="C7" s="12">
        <v>90</v>
      </c>
      <c r="F7" s="13" t="s">
        <v>11</v>
      </c>
      <c r="G7" s="13">
        <v>6</v>
      </c>
    </row>
    <row r="8" spans="1:7" x14ac:dyDescent="0.2">
      <c r="A8" s="11">
        <v>6</v>
      </c>
      <c r="B8" s="11" t="s">
        <v>3</v>
      </c>
      <c r="C8" s="12">
        <v>115</v>
      </c>
      <c r="F8" t="s">
        <v>21</v>
      </c>
      <c r="G8">
        <f>SUM(G3:G7)</f>
        <v>39</v>
      </c>
    </row>
    <row r="9" spans="1:7" x14ac:dyDescent="0.2">
      <c r="A9" s="11">
        <v>7</v>
      </c>
      <c r="B9" s="11" t="s">
        <v>3</v>
      </c>
      <c r="C9" s="12">
        <v>75</v>
      </c>
      <c r="F9" t="s">
        <v>54</v>
      </c>
      <c r="G9">
        <v>35</v>
      </c>
    </row>
    <row r="10" spans="1:7" x14ac:dyDescent="0.2">
      <c r="A10" s="11">
        <v>8</v>
      </c>
      <c r="B10" s="11" t="s">
        <v>4</v>
      </c>
      <c r="C10" s="12">
        <v>80</v>
      </c>
    </row>
    <row r="11" spans="1:7" x14ac:dyDescent="0.2">
      <c r="A11" s="11">
        <v>9</v>
      </c>
      <c r="B11" s="11" t="s">
        <v>3</v>
      </c>
      <c r="C11" s="12">
        <v>80</v>
      </c>
    </row>
    <row r="12" spans="1:7" x14ac:dyDescent="0.2">
      <c r="A12" s="11">
        <v>10</v>
      </c>
      <c r="B12" s="11" t="s">
        <v>3</v>
      </c>
      <c r="C12" s="12">
        <v>75</v>
      </c>
    </row>
    <row r="13" spans="1:7" x14ac:dyDescent="0.2">
      <c r="A13" s="11">
        <v>11</v>
      </c>
      <c r="B13" s="11" t="s">
        <v>3</v>
      </c>
      <c r="C13" s="12">
        <v>90</v>
      </c>
    </row>
    <row r="14" spans="1:7" x14ac:dyDescent="0.2">
      <c r="A14" s="11">
        <v>12</v>
      </c>
      <c r="B14" s="11" t="s">
        <v>3</v>
      </c>
      <c r="C14" s="12">
        <v>90</v>
      </c>
    </row>
    <row r="15" spans="1:7" x14ac:dyDescent="0.2">
      <c r="A15" s="7">
        <v>13</v>
      </c>
      <c r="B15" s="7" t="s">
        <v>5</v>
      </c>
      <c r="C15" s="8">
        <v>80</v>
      </c>
    </row>
    <row r="16" spans="1:7" x14ac:dyDescent="0.2">
      <c r="A16" s="9">
        <v>14</v>
      </c>
      <c r="B16" s="9" t="s">
        <v>6</v>
      </c>
      <c r="C16" s="10">
        <v>75</v>
      </c>
    </row>
    <row r="17" spans="1:3" x14ac:dyDescent="0.2">
      <c r="A17" s="7">
        <v>15</v>
      </c>
      <c r="B17" s="7" t="s">
        <v>7</v>
      </c>
      <c r="C17" s="8">
        <v>95</v>
      </c>
    </row>
    <row r="18" spans="1:3" x14ac:dyDescent="0.2">
      <c r="A18" s="9">
        <v>16</v>
      </c>
      <c r="B18" s="9" t="s">
        <v>6</v>
      </c>
      <c r="C18" s="10">
        <v>55</v>
      </c>
    </row>
    <row r="19" spans="1:3" x14ac:dyDescent="0.2">
      <c r="A19" s="7">
        <v>17</v>
      </c>
      <c r="B19" s="7" t="s">
        <v>7</v>
      </c>
      <c r="C19" s="8">
        <v>80</v>
      </c>
    </row>
    <row r="20" spans="1:3" x14ac:dyDescent="0.2">
      <c r="A20" s="9">
        <v>18</v>
      </c>
      <c r="B20" s="9" t="s">
        <v>6</v>
      </c>
      <c r="C20" s="10">
        <v>55</v>
      </c>
    </row>
    <row r="21" spans="1:3" x14ac:dyDescent="0.2">
      <c r="A21" s="7">
        <v>19</v>
      </c>
      <c r="B21" s="7" t="s">
        <v>7</v>
      </c>
      <c r="C21" s="8">
        <v>100</v>
      </c>
    </row>
    <row r="22" spans="1:3" x14ac:dyDescent="0.2">
      <c r="A22" s="9">
        <v>20</v>
      </c>
      <c r="B22" s="9" t="s">
        <v>6</v>
      </c>
      <c r="C22" s="10">
        <v>55</v>
      </c>
    </row>
    <row r="23" spans="1:3" x14ac:dyDescent="0.2">
      <c r="A23" s="7">
        <v>21</v>
      </c>
      <c r="B23" s="7" t="s">
        <v>7</v>
      </c>
      <c r="C23" s="8">
        <v>100</v>
      </c>
    </row>
    <row r="24" spans="1:3" x14ac:dyDescent="0.2">
      <c r="A24" s="9">
        <v>22</v>
      </c>
      <c r="B24" s="9" t="s">
        <v>6</v>
      </c>
      <c r="C24" s="10">
        <v>70</v>
      </c>
    </row>
    <row r="25" spans="1:3" x14ac:dyDescent="0.2">
      <c r="A25" s="7">
        <v>23</v>
      </c>
      <c r="B25" s="7" t="s">
        <v>7</v>
      </c>
      <c r="C25" s="8">
        <v>90</v>
      </c>
    </row>
    <row r="26" spans="1:3" x14ac:dyDescent="0.2">
      <c r="A26" s="9">
        <v>24</v>
      </c>
      <c r="B26" s="9" t="s">
        <v>6</v>
      </c>
      <c r="C26" s="10" t="s">
        <v>8</v>
      </c>
    </row>
    <row r="27" spans="1:3" x14ac:dyDescent="0.2">
      <c r="A27" s="7">
        <v>25</v>
      </c>
      <c r="B27" s="7" t="s">
        <v>7</v>
      </c>
      <c r="C27" s="8">
        <v>115</v>
      </c>
    </row>
    <row r="28" spans="1:3" x14ac:dyDescent="0.2">
      <c r="A28" s="9">
        <v>26</v>
      </c>
      <c r="B28" s="9" t="s">
        <v>6</v>
      </c>
      <c r="C28" s="10" t="s">
        <v>9</v>
      </c>
    </row>
    <row r="29" spans="1:3" x14ac:dyDescent="0.2">
      <c r="A29" s="7">
        <v>27</v>
      </c>
      <c r="B29" s="7" t="s">
        <v>7</v>
      </c>
      <c r="C29" s="8">
        <v>145</v>
      </c>
    </row>
    <row r="30" spans="1:3" x14ac:dyDescent="0.2">
      <c r="A30" s="9">
        <v>28</v>
      </c>
      <c r="B30" s="9" t="s">
        <v>6</v>
      </c>
      <c r="C30" s="10">
        <v>70</v>
      </c>
    </row>
    <row r="31" spans="1:3" x14ac:dyDescent="0.2">
      <c r="A31" s="7">
        <v>29</v>
      </c>
      <c r="B31" s="7" t="s">
        <v>7</v>
      </c>
      <c r="C31" s="8">
        <v>85</v>
      </c>
    </row>
    <row r="32" spans="1:3" x14ac:dyDescent="0.2">
      <c r="A32" s="9">
        <v>30</v>
      </c>
      <c r="B32" s="9" t="s">
        <v>6</v>
      </c>
      <c r="C32" s="10">
        <v>55</v>
      </c>
    </row>
    <row r="33" spans="1:4" x14ac:dyDescent="0.2">
      <c r="A33" s="7">
        <v>31</v>
      </c>
      <c r="B33" s="7" t="s">
        <v>7</v>
      </c>
      <c r="C33" s="8">
        <v>100</v>
      </c>
    </row>
    <row r="34" spans="1:4" x14ac:dyDescent="0.2">
      <c r="A34" s="9">
        <v>32</v>
      </c>
      <c r="B34" s="9" t="s">
        <v>6</v>
      </c>
      <c r="C34" s="10">
        <v>65</v>
      </c>
    </row>
    <row r="35" spans="1:4" x14ac:dyDescent="0.2">
      <c r="A35" s="7">
        <v>33</v>
      </c>
      <c r="B35" s="7" t="s">
        <v>7</v>
      </c>
      <c r="C35" s="8">
        <v>95</v>
      </c>
    </row>
    <row r="36" spans="1:4" x14ac:dyDescent="0.2">
      <c r="A36" s="9">
        <v>34</v>
      </c>
      <c r="B36" s="9" t="s">
        <v>6</v>
      </c>
      <c r="C36" s="10">
        <v>80</v>
      </c>
    </row>
    <row r="37" spans="1:4" x14ac:dyDescent="0.2">
      <c r="A37">
        <v>35</v>
      </c>
      <c r="B37" t="s">
        <v>10</v>
      </c>
      <c r="C37" s="1"/>
    </row>
    <row r="38" spans="1:4" x14ac:dyDescent="0.2">
      <c r="A38" s="5">
        <v>36</v>
      </c>
      <c r="B38" s="5" t="s">
        <v>0</v>
      </c>
      <c r="C38" s="6">
        <v>165</v>
      </c>
    </row>
    <row r="39" spans="1:4" x14ac:dyDescent="0.2">
      <c r="A39">
        <v>37</v>
      </c>
      <c r="B39" t="s">
        <v>10</v>
      </c>
      <c r="C39" s="1"/>
    </row>
    <row r="40" spans="1:4" x14ac:dyDescent="0.2">
      <c r="A40" s="5">
        <v>38</v>
      </c>
      <c r="B40" s="5" t="s">
        <v>0</v>
      </c>
      <c r="C40" s="6">
        <v>180</v>
      </c>
    </row>
    <row r="41" spans="1:4" x14ac:dyDescent="0.2">
      <c r="A41" s="13">
        <v>39</v>
      </c>
      <c r="B41" s="13" t="s">
        <v>11</v>
      </c>
      <c r="C41" s="14" t="s">
        <v>12</v>
      </c>
    </row>
    <row r="42" spans="1:4" x14ac:dyDescent="0.2">
      <c r="A42" s="13">
        <v>40</v>
      </c>
      <c r="B42" s="13" t="s">
        <v>11</v>
      </c>
      <c r="C42" s="14">
        <v>27</v>
      </c>
    </row>
    <row r="43" spans="1:4" x14ac:dyDescent="0.2">
      <c r="A43" s="13">
        <v>41</v>
      </c>
      <c r="B43" s="13" t="s">
        <v>11</v>
      </c>
      <c r="C43" s="14">
        <v>27</v>
      </c>
    </row>
    <row r="44" spans="1:4" x14ac:dyDescent="0.2">
      <c r="A44" s="13">
        <v>42</v>
      </c>
      <c r="B44" s="13" t="s">
        <v>11</v>
      </c>
      <c r="C44" s="14" t="s">
        <v>12</v>
      </c>
    </row>
    <row r="45" spans="1:4" x14ac:dyDescent="0.2">
      <c r="A45" s="13">
        <v>43</v>
      </c>
      <c r="B45" s="13" t="s">
        <v>11</v>
      </c>
      <c r="C45" s="14" t="s">
        <v>12</v>
      </c>
    </row>
    <row r="46" spans="1:4" x14ac:dyDescent="0.2">
      <c r="A46" s="13">
        <v>44</v>
      </c>
      <c r="B46" s="13" t="s">
        <v>11</v>
      </c>
      <c r="C46" s="14">
        <v>45</v>
      </c>
    </row>
    <row r="47" spans="1:4" x14ac:dyDescent="0.2">
      <c r="C47" s="1"/>
      <c r="D47" t="s">
        <v>14</v>
      </c>
    </row>
    <row r="48" spans="1:4" x14ac:dyDescent="0.2">
      <c r="A48" t="s">
        <v>13</v>
      </c>
      <c r="C48" s="2">
        <f>SUM(C3:C47)</f>
        <v>3129</v>
      </c>
      <c r="D48" s="2">
        <f>C48+45+45+45+75</f>
        <v>3339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DE871D-8C76-064A-9A64-C7C49D5EE069}">
  <dimension ref="A1:F48"/>
  <sheetViews>
    <sheetView workbookViewId="0">
      <selection activeCell="F8" sqref="F8"/>
    </sheetView>
  </sheetViews>
  <sheetFormatPr baseColWidth="10" defaultRowHeight="16" x14ac:dyDescent="0.2"/>
  <sheetData>
    <row r="1" spans="1:6" x14ac:dyDescent="0.2">
      <c r="A1" t="s">
        <v>24</v>
      </c>
    </row>
    <row r="2" spans="1:6" x14ac:dyDescent="0.2">
      <c r="A2" t="s">
        <v>23</v>
      </c>
    </row>
    <row r="3" spans="1:6" x14ac:dyDescent="0.2">
      <c r="A3" s="13">
        <v>51</v>
      </c>
      <c r="B3" s="13" t="s">
        <v>11</v>
      </c>
      <c r="C3" s="14">
        <v>55</v>
      </c>
      <c r="F3" s="11" t="s">
        <v>15</v>
      </c>
    </row>
    <row r="4" spans="1:6" x14ac:dyDescent="0.2">
      <c r="A4" s="7">
        <v>52</v>
      </c>
      <c r="B4" s="7" t="s">
        <v>7</v>
      </c>
      <c r="C4" s="8">
        <v>150</v>
      </c>
      <c r="F4" s="7" t="s">
        <v>7</v>
      </c>
    </row>
    <row r="5" spans="1:6" x14ac:dyDescent="0.2">
      <c r="A5" s="9">
        <v>53</v>
      </c>
      <c r="B5" s="9" t="s">
        <v>6</v>
      </c>
      <c r="C5" s="10">
        <v>100</v>
      </c>
      <c r="F5" s="9" t="s">
        <v>6</v>
      </c>
    </row>
    <row r="6" spans="1:6" x14ac:dyDescent="0.2">
      <c r="A6" s="9">
        <v>54</v>
      </c>
      <c r="B6" s="9" t="s">
        <v>6</v>
      </c>
      <c r="C6" s="10">
        <v>100</v>
      </c>
      <c r="F6" s="13" t="s">
        <v>11</v>
      </c>
    </row>
    <row r="7" spans="1:6" x14ac:dyDescent="0.2">
      <c r="A7" s="13">
        <v>55</v>
      </c>
      <c r="B7" s="13" t="s">
        <v>11</v>
      </c>
      <c r="C7" s="14">
        <v>55</v>
      </c>
      <c r="F7" t="s">
        <v>20</v>
      </c>
    </row>
    <row r="8" spans="1:6" x14ac:dyDescent="0.2">
      <c r="A8" s="11">
        <v>56</v>
      </c>
      <c r="B8" s="11" t="s">
        <v>15</v>
      </c>
      <c r="C8" s="12">
        <v>150</v>
      </c>
    </row>
    <row r="9" spans="1:6" x14ac:dyDescent="0.2">
      <c r="A9" s="11">
        <v>57</v>
      </c>
      <c r="B9" s="11" t="s">
        <v>15</v>
      </c>
      <c r="C9" s="12">
        <v>100</v>
      </c>
    </row>
    <row r="10" spans="1:6" x14ac:dyDescent="0.2">
      <c r="A10" s="11">
        <v>58</v>
      </c>
      <c r="B10" s="11" t="s">
        <v>15</v>
      </c>
      <c r="C10" s="12">
        <v>90</v>
      </c>
    </row>
    <row r="11" spans="1:6" x14ac:dyDescent="0.2">
      <c r="A11" s="11">
        <v>59</v>
      </c>
      <c r="B11" s="11" t="s">
        <v>15</v>
      </c>
      <c r="C11" s="12">
        <v>95</v>
      </c>
    </row>
    <row r="12" spans="1:6" x14ac:dyDescent="0.2">
      <c r="A12" s="11">
        <v>60</v>
      </c>
      <c r="B12" s="11" t="s">
        <v>15</v>
      </c>
      <c r="C12" s="12">
        <v>90</v>
      </c>
    </row>
    <row r="13" spans="1:6" x14ac:dyDescent="0.2">
      <c r="A13" s="11">
        <v>61</v>
      </c>
      <c r="B13" s="11" t="s">
        <v>15</v>
      </c>
      <c r="C13" s="12">
        <v>150</v>
      </c>
    </row>
    <row r="14" spans="1:6" x14ac:dyDescent="0.2">
      <c r="A14" s="11">
        <v>62</v>
      </c>
      <c r="B14" s="11" t="s">
        <v>15</v>
      </c>
      <c r="C14" s="12">
        <v>90</v>
      </c>
    </row>
    <row r="15" spans="1:6" x14ac:dyDescent="0.2">
      <c r="A15" s="11">
        <v>63</v>
      </c>
      <c r="B15" s="11" t="s">
        <v>15</v>
      </c>
      <c r="C15" s="12">
        <v>95</v>
      </c>
    </row>
    <row r="16" spans="1:6" x14ac:dyDescent="0.2">
      <c r="A16" s="11">
        <v>64</v>
      </c>
      <c r="B16" s="11" t="s">
        <v>15</v>
      </c>
      <c r="C16" s="12">
        <v>90</v>
      </c>
    </row>
    <row r="17" spans="1:4" x14ac:dyDescent="0.2">
      <c r="A17" s="13">
        <v>65</v>
      </c>
      <c r="B17" s="13" t="s">
        <v>11</v>
      </c>
      <c r="C17" s="14" t="s">
        <v>16</v>
      </c>
    </row>
    <row r="18" spans="1:4" x14ac:dyDescent="0.2">
      <c r="A18" s="11">
        <v>66</v>
      </c>
      <c r="B18" s="11" t="s">
        <v>15</v>
      </c>
      <c r="C18" s="12">
        <v>100</v>
      </c>
    </row>
    <row r="19" spans="1:4" x14ac:dyDescent="0.2">
      <c r="A19" s="13">
        <v>67</v>
      </c>
      <c r="B19" s="13" t="s">
        <v>11</v>
      </c>
      <c r="C19" s="14" t="s">
        <v>16</v>
      </c>
    </row>
    <row r="20" spans="1:4" x14ac:dyDescent="0.2">
      <c r="A20" s="11">
        <v>68</v>
      </c>
      <c r="B20" s="11" t="s">
        <v>15</v>
      </c>
      <c r="C20" s="12">
        <v>90</v>
      </c>
    </row>
    <row r="21" spans="1:4" x14ac:dyDescent="0.2">
      <c r="A21" s="13">
        <v>69</v>
      </c>
      <c r="B21" s="13" t="s">
        <v>11</v>
      </c>
      <c r="C21" s="14" t="s">
        <v>16</v>
      </c>
    </row>
    <row r="22" spans="1:4" x14ac:dyDescent="0.2">
      <c r="A22" s="11">
        <v>70</v>
      </c>
      <c r="B22" s="11" t="s">
        <v>15</v>
      </c>
      <c r="C22" s="12">
        <v>140</v>
      </c>
      <c r="D22" t="s">
        <v>17</v>
      </c>
    </row>
    <row r="23" spans="1:4" x14ac:dyDescent="0.2">
      <c r="A23" s="13">
        <v>71</v>
      </c>
      <c r="B23" s="13" t="s">
        <v>11</v>
      </c>
      <c r="C23" s="14">
        <v>50</v>
      </c>
    </row>
    <row r="24" spans="1:4" x14ac:dyDescent="0.2">
      <c r="A24" s="11">
        <v>72</v>
      </c>
      <c r="B24" s="11" t="s">
        <v>15</v>
      </c>
      <c r="C24" s="12">
        <v>110</v>
      </c>
    </row>
    <row r="25" spans="1:4" x14ac:dyDescent="0.2">
      <c r="A25" s="13">
        <v>73</v>
      </c>
      <c r="B25" s="13" t="s">
        <v>11</v>
      </c>
      <c r="C25" s="14" t="s">
        <v>16</v>
      </c>
    </row>
    <row r="26" spans="1:4" x14ac:dyDescent="0.2">
      <c r="A26" s="11">
        <v>74</v>
      </c>
      <c r="B26" s="11" t="s">
        <v>15</v>
      </c>
      <c r="C26" s="12">
        <v>110</v>
      </c>
    </row>
    <row r="27" spans="1:4" x14ac:dyDescent="0.2">
      <c r="A27" s="11">
        <v>75</v>
      </c>
      <c r="B27" s="11" t="s">
        <v>15</v>
      </c>
      <c r="C27" s="12" t="s">
        <v>18</v>
      </c>
    </row>
    <row r="28" spans="1:4" x14ac:dyDescent="0.2">
      <c r="A28" s="11">
        <v>76</v>
      </c>
      <c r="B28" s="11" t="s">
        <v>15</v>
      </c>
      <c r="C28" s="12" t="s">
        <v>18</v>
      </c>
    </row>
    <row r="29" spans="1:4" x14ac:dyDescent="0.2">
      <c r="A29" s="11">
        <v>77</v>
      </c>
      <c r="B29" s="11" t="s">
        <v>15</v>
      </c>
      <c r="C29" s="12">
        <v>85</v>
      </c>
    </row>
    <row r="30" spans="1:4" x14ac:dyDescent="0.2">
      <c r="A30" s="11">
        <v>78</v>
      </c>
      <c r="B30" s="11" t="s">
        <v>15</v>
      </c>
      <c r="C30" s="12">
        <v>170</v>
      </c>
    </row>
    <row r="31" spans="1:4" x14ac:dyDescent="0.2">
      <c r="A31" s="11">
        <v>79</v>
      </c>
      <c r="B31" s="11" t="s">
        <v>15</v>
      </c>
      <c r="C31" s="12">
        <v>95</v>
      </c>
    </row>
    <row r="32" spans="1:4" x14ac:dyDescent="0.2">
      <c r="A32" s="7">
        <v>80</v>
      </c>
      <c r="B32" s="7" t="s">
        <v>7</v>
      </c>
      <c r="C32" s="8">
        <v>190</v>
      </c>
    </row>
    <row r="33" spans="1:4" x14ac:dyDescent="0.2">
      <c r="A33" s="9">
        <v>81</v>
      </c>
      <c r="B33" s="9" t="s">
        <v>6</v>
      </c>
      <c r="C33" s="10">
        <v>75</v>
      </c>
    </row>
    <row r="34" spans="1:4" x14ac:dyDescent="0.2">
      <c r="A34" s="13">
        <v>82</v>
      </c>
      <c r="B34" s="13" t="s">
        <v>11</v>
      </c>
      <c r="C34" s="14">
        <v>55</v>
      </c>
      <c r="D34" t="s">
        <v>17</v>
      </c>
    </row>
    <row r="35" spans="1:4" x14ac:dyDescent="0.2">
      <c r="A35" s="9">
        <v>83</v>
      </c>
      <c r="B35" s="9" t="s">
        <v>6</v>
      </c>
      <c r="C35" s="10">
        <v>75</v>
      </c>
    </row>
    <row r="36" spans="1:4" x14ac:dyDescent="0.2">
      <c r="A36" s="7">
        <v>84</v>
      </c>
      <c r="B36" s="7" t="s">
        <v>7</v>
      </c>
      <c r="C36" s="8">
        <v>105</v>
      </c>
    </row>
    <row r="37" spans="1:4" x14ac:dyDescent="0.2">
      <c r="A37" s="9">
        <v>85</v>
      </c>
      <c r="B37" s="9" t="s">
        <v>6</v>
      </c>
      <c r="C37" s="10">
        <v>70</v>
      </c>
    </row>
    <row r="38" spans="1:4" x14ac:dyDescent="0.2">
      <c r="A38" s="9">
        <v>86</v>
      </c>
      <c r="B38" s="9" t="s">
        <v>6</v>
      </c>
      <c r="C38" s="10">
        <v>65</v>
      </c>
    </row>
    <row r="39" spans="1:4" x14ac:dyDescent="0.2">
      <c r="A39" s="9">
        <v>87</v>
      </c>
      <c r="B39" s="9" t="s">
        <v>6</v>
      </c>
      <c r="C39" s="10">
        <v>80</v>
      </c>
    </row>
    <row r="40" spans="1:4" x14ac:dyDescent="0.2">
      <c r="A40" s="11">
        <v>88</v>
      </c>
      <c r="B40" s="11" t="s">
        <v>15</v>
      </c>
      <c r="C40" s="12">
        <v>95</v>
      </c>
    </row>
    <row r="41" spans="1:4" x14ac:dyDescent="0.2">
      <c r="A41" s="11">
        <v>89</v>
      </c>
      <c r="B41" s="11" t="s">
        <v>15</v>
      </c>
      <c r="C41" s="12">
        <v>75</v>
      </c>
    </row>
    <row r="42" spans="1:4" x14ac:dyDescent="0.2">
      <c r="A42" s="11">
        <v>90</v>
      </c>
      <c r="B42" s="11" t="s">
        <v>15</v>
      </c>
      <c r="C42" s="12" t="s">
        <v>18</v>
      </c>
    </row>
    <row r="43" spans="1:4" x14ac:dyDescent="0.2">
      <c r="A43" s="9">
        <v>91</v>
      </c>
      <c r="B43" s="9" t="s">
        <v>6</v>
      </c>
      <c r="C43" s="10" t="s">
        <v>16</v>
      </c>
    </row>
    <row r="44" spans="1:4" x14ac:dyDescent="0.2">
      <c r="A44" s="9">
        <v>92</v>
      </c>
      <c r="B44" s="9" t="s">
        <v>6</v>
      </c>
      <c r="C44" s="10">
        <v>75</v>
      </c>
    </row>
    <row r="45" spans="1:4" x14ac:dyDescent="0.2">
      <c r="A45" s="9">
        <v>93</v>
      </c>
      <c r="B45" s="9" t="s">
        <v>6</v>
      </c>
      <c r="C45" s="10">
        <v>70</v>
      </c>
    </row>
    <row r="46" spans="1:4" x14ac:dyDescent="0.2">
      <c r="A46" s="9">
        <v>94</v>
      </c>
      <c r="B46" s="9" t="s">
        <v>6</v>
      </c>
      <c r="C46" s="10">
        <v>75</v>
      </c>
    </row>
    <row r="47" spans="1:4" x14ac:dyDescent="0.2">
      <c r="D47" t="s">
        <v>14</v>
      </c>
    </row>
    <row r="48" spans="1:4" x14ac:dyDescent="0.2">
      <c r="A48" t="s">
        <v>19</v>
      </c>
      <c r="C48" s="2">
        <f>SUM(C3:C47)</f>
        <v>3465</v>
      </c>
      <c r="D48" s="2">
        <f>C48+55+170+170+55+170+55+55+55</f>
        <v>4250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1744AC-F96E-1546-8C00-11D5F1C7871B}">
  <dimension ref="A1:G15"/>
  <sheetViews>
    <sheetView workbookViewId="0">
      <selection activeCell="I37" sqref="I37"/>
    </sheetView>
  </sheetViews>
  <sheetFormatPr baseColWidth="10" defaultRowHeight="16" x14ac:dyDescent="0.2"/>
  <sheetData>
    <row r="1" spans="1:7" x14ac:dyDescent="0.2">
      <c r="A1" t="s">
        <v>22</v>
      </c>
    </row>
    <row r="2" spans="1:7" x14ac:dyDescent="0.2">
      <c r="A2" s="9">
        <v>147</v>
      </c>
      <c r="B2" s="9" t="s">
        <v>6</v>
      </c>
      <c r="C2" s="10">
        <v>85</v>
      </c>
      <c r="F2" s="3" t="s">
        <v>25</v>
      </c>
      <c r="G2" s="3">
        <v>6</v>
      </c>
    </row>
    <row r="3" spans="1:7" x14ac:dyDescent="0.2">
      <c r="A3" s="9">
        <v>148</v>
      </c>
      <c r="B3" s="9" t="s">
        <v>6</v>
      </c>
      <c r="C3" s="10">
        <v>100</v>
      </c>
      <c r="F3" s="7" t="s">
        <v>7</v>
      </c>
      <c r="G3" s="7">
        <v>2</v>
      </c>
    </row>
    <row r="4" spans="1:7" x14ac:dyDescent="0.2">
      <c r="A4" s="7">
        <v>149</v>
      </c>
      <c r="B4" s="7" t="s">
        <v>7</v>
      </c>
      <c r="C4" s="8">
        <v>120</v>
      </c>
      <c r="F4" s="9" t="s">
        <v>6</v>
      </c>
      <c r="G4" s="9">
        <v>4</v>
      </c>
    </row>
    <row r="5" spans="1:7" x14ac:dyDescent="0.2">
      <c r="A5" s="7">
        <v>150</v>
      </c>
      <c r="B5" s="7" t="s">
        <v>7</v>
      </c>
      <c r="C5" s="8">
        <v>120</v>
      </c>
      <c r="F5" t="s">
        <v>20</v>
      </c>
      <c r="G5">
        <f>SUM(G2:G4)</f>
        <v>12</v>
      </c>
    </row>
    <row r="6" spans="1:7" x14ac:dyDescent="0.2">
      <c r="A6" s="3">
        <v>151</v>
      </c>
      <c r="B6" s="3" t="s">
        <v>25</v>
      </c>
      <c r="C6" s="4">
        <v>170</v>
      </c>
    </row>
    <row r="7" spans="1:7" x14ac:dyDescent="0.2">
      <c r="A7" s="3">
        <v>152</v>
      </c>
      <c r="B7" s="3" t="s">
        <v>25</v>
      </c>
      <c r="C7" s="4">
        <v>140</v>
      </c>
    </row>
    <row r="8" spans="1:7" x14ac:dyDescent="0.2">
      <c r="A8" s="3">
        <v>153</v>
      </c>
      <c r="B8" s="3" t="s">
        <v>25</v>
      </c>
      <c r="C8" s="4" t="s">
        <v>18</v>
      </c>
    </row>
    <row r="9" spans="1:7" x14ac:dyDescent="0.2">
      <c r="A9" s="3">
        <v>154</v>
      </c>
      <c r="B9" s="3" t="s">
        <v>25</v>
      </c>
      <c r="C9" s="4">
        <v>140</v>
      </c>
      <c r="D9" t="s">
        <v>26</v>
      </c>
    </row>
    <row r="10" spans="1:7" x14ac:dyDescent="0.2">
      <c r="A10" s="3">
        <v>155</v>
      </c>
      <c r="B10" s="3" t="s">
        <v>25</v>
      </c>
      <c r="C10" s="4">
        <v>140</v>
      </c>
    </row>
    <row r="11" spans="1:7" x14ac:dyDescent="0.2">
      <c r="A11" s="3">
        <v>156</v>
      </c>
      <c r="B11" s="3" t="s">
        <v>25</v>
      </c>
      <c r="C11" s="4">
        <v>140</v>
      </c>
      <c r="D11" t="s">
        <v>26</v>
      </c>
    </row>
    <row r="12" spans="1:7" x14ac:dyDescent="0.2">
      <c r="A12" s="9">
        <v>157</v>
      </c>
      <c r="B12" s="9" t="s">
        <v>6</v>
      </c>
      <c r="C12" s="10">
        <v>85</v>
      </c>
    </row>
    <row r="13" spans="1:7" x14ac:dyDescent="0.2">
      <c r="A13" s="9">
        <v>158</v>
      </c>
      <c r="B13" s="9" t="s">
        <v>6</v>
      </c>
      <c r="C13" s="10">
        <v>85</v>
      </c>
    </row>
    <row r="14" spans="1:7" x14ac:dyDescent="0.2">
      <c r="C14" s="1"/>
      <c r="D14" t="s">
        <v>27</v>
      </c>
    </row>
    <row r="15" spans="1:7" x14ac:dyDescent="0.2">
      <c r="A15" t="s">
        <v>19</v>
      </c>
      <c r="C15" s="1">
        <f>SUM(C2:C14)</f>
        <v>1325</v>
      </c>
      <c r="D15" s="2">
        <f>C15+170</f>
        <v>1495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4B56F1-3E1B-4D40-B873-EB5BFA41F085}">
  <dimension ref="A1:G50"/>
  <sheetViews>
    <sheetView workbookViewId="0">
      <selection activeCell="I17" sqref="I17"/>
    </sheetView>
  </sheetViews>
  <sheetFormatPr baseColWidth="10" defaultRowHeight="16" x14ac:dyDescent="0.2"/>
  <sheetData>
    <row r="1" spans="1:7" x14ac:dyDescent="0.2">
      <c r="A1" t="s">
        <v>28</v>
      </c>
    </row>
    <row r="2" spans="1:7" x14ac:dyDescent="0.2">
      <c r="A2" s="11">
        <v>100</v>
      </c>
      <c r="B2" s="11" t="s">
        <v>15</v>
      </c>
      <c r="C2" s="12">
        <v>95</v>
      </c>
      <c r="F2" s="3" t="s">
        <v>25</v>
      </c>
      <c r="G2" s="3">
        <v>7</v>
      </c>
    </row>
    <row r="3" spans="1:7" x14ac:dyDescent="0.2">
      <c r="A3" s="9">
        <v>101</v>
      </c>
      <c r="B3" s="9" t="s">
        <v>6</v>
      </c>
      <c r="C3" s="10">
        <v>75</v>
      </c>
      <c r="F3" s="11" t="s">
        <v>15</v>
      </c>
      <c r="G3" s="11">
        <v>14</v>
      </c>
    </row>
    <row r="4" spans="1:7" x14ac:dyDescent="0.2">
      <c r="A4" s="11">
        <v>102</v>
      </c>
      <c r="B4" s="11" t="s">
        <v>15</v>
      </c>
      <c r="C4" s="12">
        <v>100</v>
      </c>
      <c r="F4" s="9" t="s">
        <v>6</v>
      </c>
      <c r="G4" s="9">
        <v>14</v>
      </c>
    </row>
    <row r="5" spans="1:7" x14ac:dyDescent="0.2">
      <c r="A5" s="9">
        <v>103</v>
      </c>
      <c r="B5" s="9" t="s">
        <v>6</v>
      </c>
      <c r="C5" s="10">
        <v>60</v>
      </c>
      <c r="F5" s="13" t="s">
        <v>11</v>
      </c>
      <c r="G5" s="13">
        <v>5</v>
      </c>
    </row>
    <row r="6" spans="1:7" x14ac:dyDescent="0.2">
      <c r="A6" s="11">
        <v>104</v>
      </c>
      <c r="B6" s="11" t="s">
        <v>15</v>
      </c>
      <c r="C6" s="12">
        <v>90</v>
      </c>
      <c r="F6" t="s">
        <v>20</v>
      </c>
      <c r="G6">
        <f>SUM(G2:G5)</f>
        <v>40</v>
      </c>
    </row>
    <row r="7" spans="1:7" x14ac:dyDescent="0.2">
      <c r="A7" s="9">
        <v>105</v>
      </c>
      <c r="B7" s="9" t="s">
        <v>6</v>
      </c>
      <c r="C7" s="10">
        <v>60</v>
      </c>
    </row>
    <row r="8" spans="1:7" x14ac:dyDescent="0.2">
      <c r="A8" s="11">
        <v>106</v>
      </c>
      <c r="B8" s="11" t="s">
        <v>15</v>
      </c>
      <c r="C8" s="12">
        <v>90</v>
      </c>
    </row>
    <row r="9" spans="1:7" x14ac:dyDescent="0.2">
      <c r="A9" s="9">
        <v>107</v>
      </c>
      <c r="B9" s="9" t="s">
        <v>6</v>
      </c>
      <c r="C9" s="10">
        <v>75</v>
      </c>
    </row>
    <row r="10" spans="1:7" x14ac:dyDescent="0.2">
      <c r="A10" s="11">
        <v>108</v>
      </c>
      <c r="B10" s="11" t="s">
        <v>15</v>
      </c>
      <c r="C10" s="12">
        <v>90</v>
      </c>
    </row>
    <row r="11" spans="1:7" x14ac:dyDescent="0.2">
      <c r="A11" s="9">
        <v>109</v>
      </c>
      <c r="B11" s="9" t="s">
        <v>6</v>
      </c>
      <c r="C11" s="10" t="s">
        <v>34</v>
      </c>
    </row>
    <row r="12" spans="1:7" x14ac:dyDescent="0.2">
      <c r="A12" s="11">
        <v>110</v>
      </c>
      <c r="B12" s="11" t="s">
        <v>15</v>
      </c>
      <c r="C12" s="12">
        <v>75</v>
      </c>
    </row>
    <row r="13" spans="1:7" x14ac:dyDescent="0.2">
      <c r="A13" s="9">
        <v>111</v>
      </c>
      <c r="B13" s="9" t="s">
        <v>6</v>
      </c>
      <c r="C13" s="10">
        <v>60</v>
      </c>
    </row>
    <row r="14" spans="1:7" x14ac:dyDescent="0.2">
      <c r="A14" s="11">
        <v>112</v>
      </c>
      <c r="B14" s="11" t="s">
        <v>15</v>
      </c>
      <c r="C14" s="12">
        <v>90</v>
      </c>
    </row>
    <row r="15" spans="1:7" x14ac:dyDescent="0.2">
      <c r="A15" s="9">
        <v>113</v>
      </c>
      <c r="B15" s="9" t="s">
        <v>6</v>
      </c>
      <c r="C15" s="10">
        <v>75</v>
      </c>
    </row>
    <row r="16" spans="1:7" x14ac:dyDescent="0.2">
      <c r="A16" s="11">
        <v>114</v>
      </c>
      <c r="B16" s="11" t="s">
        <v>15</v>
      </c>
      <c r="C16" s="12">
        <v>85</v>
      </c>
    </row>
    <row r="17" spans="1:3" x14ac:dyDescent="0.2">
      <c r="A17" s="9">
        <v>115</v>
      </c>
      <c r="B17" s="9" t="s">
        <v>6</v>
      </c>
      <c r="C17" s="10">
        <v>60</v>
      </c>
    </row>
    <row r="18" spans="1:3" x14ac:dyDescent="0.2">
      <c r="A18" s="11">
        <v>116</v>
      </c>
      <c r="B18" s="11" t="s">
        <v>15</v>
      </c>
      <c r="C18" s="12">
        <v>40</v>
      </c>
    </row>
    <row r="19" spans="1:3" x14ac:dyDescent="0.2">
      <c r="A19" s="9">
        <v>117</v>
      </c>
      <c r="B19" s="9" t="s">
        <v>6</v>
      </c>
      <c r="C19" s="10" t="s">
        <v>34</v>
      </c>
    </row>
    <row r="20" spans="1:3" x14ac:dyDescent="0.2">
      <c r="A20" s="11">
        <v>118</v>
      </c>
      <c r="B20" s="11" t="s">
        <v>15</v>
      </c>
      <c r="C20" s="12">
        <v>70</v>
      </c>
    </row>
    <row r="21" spans="1:3" x14ac:dyDescent="0.2">
      <c r="A21" s="9">
        <v>119</v>
      </c>
      <c r="B21" s="9" t="s">
        <v>6</v>
      </c>
      <c r="C21" s="10">
        <v>75</v>
      </c>
    </row>
    <row r="22" spans="1:3" x14ac:dyDescent="0.2">
      <c r="A22" s="11">
        <v>120</v>
      </c>
      <c r="B22" s="11" t="s">
        <v>15</v>
      </c>
      <c r="C22" s="12">
        <v>80</v>
      </c>
    </row>
    <row r="23" spans="1:3" x14ac:dyDescent="0.2">
      <c r="A23" s="9">
        <v>121</v>
      </c>
      <c r="B23" s="9" t="s">
        <v>6</v>
      </c>
      <c r="C23" s="10">
        <v>75</v>
      </c>
    </row>
    <row r="24" spans="1:3" x14ac:dyDescent="0.2">
      <c r="A24" s="11">
        <v>122</v>
      </c>
      <c r="B24" s="11" t="s">
        <v>15</v>
      </c>
      <c r="C24" s="12">
        <v>80</v>
      </c>
    </row>
    <row r="25" spans="1:3" x14ac:dyDescent="0.2">
      <c r="A25" s="9">
        <v>123</v>
      </c>
      <c r="B25" s="9" t="s">
        <v>6</v>
      </c>
      <c r="C25" s="10">
        <v>55</v>
      </c>
    </row>
    <row r="26" spans="1:3" x14ac:dyDescent="0.2">
      <c r="A26" s="11">
        <v>124</v>
      </c>
      <c r="B26" s="11" t="s">
        <v>15</v>
      </c>
      <c r="C26" s="12">
        <v>75</v>
      </c>
    </row>
    <row r="27" spans="1:3" x14ac:dyDescent="0.2">
      <c r="A27" s="9">
        <v>125</v>
      </c>
      <c r="B27" s="9" t="s">
        <v>6</v>
      </c>
      <c r="C27" s="10">
        <v>60</v>
      </c>
    </row>
    <row r="28" spans="1:3" x14ac:dyDescent="0.2">
      <c r="A28" s="11">
        <v>126</v>
      </c>
      <c r="B28" s="11" t="s">
        <v>15</v>
      </c>
      <c r="C28" s="12">
        <v>80</v>
      </c>
    </row>
    <row r="29" spans="1:3" x14ac:dyDescent="0.2">
      <c r="A29" s="9">
        <v>127</v>
      </c>
      <c r="B29" s="9" t="s">
        <v>6</v>
      </c>
      <c r="C29" s="10">
        <v>60</v>
      </c>
    </row>
    <row r="30" spans="1:3" x14ac:dyDescent="0.2">
      <c r="A30" s="3">
        <v>128</v>
      </c>
      <c r="B30" s="3" t="s">
        <v>25</v>
      </c>
      <c r="C30" s="4">
        <v>120</v>
      </c>
    </row>
    <row r="31" spans="1:3" x14ac:dyDescent="0.2">
      <c r="A31">
        <v>129</v>
      </c>
      <c r="B31" t="s">
        <v>30</v>
      </c>
      <c r="C31" s="1"/>
    </row>
    <row r="32" spans="1:3" x14ac:dyDescent="0.2">
      <c r="A32" s="3">
        <v>130</v>
      </c>
      <c r="B32" s="3" t="s">
        <v>25</v>
      </c>
      <c r="C32" s="4">
        <v>170</v>
      </c>
    </row>
    <row r="33" spans="1:3" x14ac:dyDescent="0.2">
      <c r="A33">
        <v>131</v>
      </c>
      <c r="B33" t="s">
        <v>29</v>
      </c>
      <c r="C33" s="1"/>
    </row>
    <row r="34" spans="1:3" x14ac:dyDescent="0.2">
      <c r="A34" s="3">
        <v>132</v>
      </c>
      <c r="B34" s="3" t="s">
        <v>25</v>
      </c>
      <c r="C34" s="4">
        <v>160</v>
      </c>
    </row>
    <row r="35" spans="1:3" x14ac:dyDescent="0.2">
      <c r="A35">
        <v>133</v>
      </c>
      <c r="B35" t="s">
        <v>31</v>
      </c>
      <c r="C35" s="1"/>
    </row>
    <row r="36" spans="1:3" x14ac:dyDescent="0.2">
      <c r="A36">
        <v>134</v>
      </c>
      <c r="B36" t="s">
        <v>32</v>
      </c>
      <c r="C36" s="1"/>
    </row>
    <row r="37" spans="1:3" x14ac:dyDescent="0.2">
      <c r="A37" s="3">
        <v>135</v>
      </c>
      <c r="B37" s="3" t="s">
        <v>25</v>
      </c>
      <c r="C37" s="4">
        <v>95</v>
      </c>
    </row>
    <row r="38" spans="1:3" x14ac:dyDescent="0.2">
      <c r="A38">
        <v>136</v>
      </c>
      <c r="B38" t="s">
        <v>32</v>
      </c>
      <c r="C38" s="1"/>
    </row>
    <row r="39" spans="1:3" x14ac:dyDescent="0.2">
      <c r="A39" s="3">
        <v>137</v>
      </c>
      <c r="B39" s="3" t="s">
        <v>25</v>
      </c>
      <c r="C39" s="4">
        <v>95</v>
      </c>
    </row>
    <row r="40" spans="1:3" x14ac:dyDescent="0.2">
      <c r="A40">
        <v>138</v>
      </c>
      <c r="B40" t="s">
        <v>32</v>
      </c>
      <c r="C40" s="1"/>
    </row>
    <row r="41" spans="1:3" x14ac:dyDescent="0.2">
      <c r="A41" s="3">
        <v>139</v>
      </c>
      <c r="B41" s="3" t="s">
        <v>25</v>
      </c>
      <c r="C41" s="4">
        <v>190</v>
      </c>
    </row>
    <row r="42" spans="1:3" x14ac:dyDescent="0.2">
      <c r="A42">
        <v>140</v>
      </c>
      <c r="B42" t="s">
        <v>32</v>
      </c>
      <c r="C42" s="1"/>
    </row>
    <row r="43" spans="1:3" x14ac:dyDescent="0.2">
      <c r="A43" s="3">
        <v>141</v>
      </c>
      <c r="B43" s="3" t="s">
        <v>25</v>
      </c>
      <c r="C43" s="4">
        <v>120</v>
      </c>
    </row>
    <row r="44" spans="1:3" x14ac:dyDescent="0.2">
      <c r="A44" s="13">
        <v>142</v>
      </c>
      <c r="B44" s="13" t="s">
        <v>11</v>
      </c>
      <c r="C44" s="14">
        <v>50</v>
      </c>
    </row>
    <row r="45" spans="1:3" x14ac:dyDescent="0.2">
      <c r="A45" s="13">
        <v>143</v>
      </c>
      <c r="B45" s="13" t="s">
        <v>11</v>
      </c>
      <c r="C45" s="14">
        <v>50</v>
      </c>
    </row>
    <row r="46" spans="1:3" x14ac:dyDescent="0.2">
      <c r="A46" s="13">
        <v>144</v>
      </c>
      <c r="B46" s="13" t="s">
        <v>11</v>
      </c>
      <c r="C46" s="14">
        <v>50</v>
      </c>
    </row>
    <row r="47" spans="1:3" x14ac:dyDescent="0.2">
      <c r="A47" s="13">
        <v>145</v>
      </c>
      <c r="B47" s="13" t="s">
        <v>11</v>
      </c>
      <c r="C47" s="14">
        <v>50</v>
      </c>
    </row>
    <row r="48" spans="1:3" x14ac:dyDescent="0.2">
      <c r="A48" s="13">
        <v>146</v>
      </c>
      <c r="B48" s="13" t="s">
        <v>33</v>
      </c>
      <c r="C48" s="14">
        <v>50</v>
      </c>
    </row>
    <row r="49" spans="1:4" x14ac:dyDescent="0.2">
      <c r="D49" t="s">
        <v>27</v>
      </c>
    </row>
    <row r="50" spans="1:4" x14ac:dyDescent="0.2">
      <c r="A50" t="s">
        <v>19</v>
      </c>
      <c r="C50" s="2">
        <f>SUM(C2:C49)</f>
        <v>3130</v>
      </c>
      <c r="D50" s="2">
        <f>C50+75+75</f>
        <v>3280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Overall</vt:lpstr>
      <vt:lpstr>Building A</vt:lpstr>
      <vt:lpstr>Building B1</vt:lpstr>
      <vt:lpstr>Building B2</vt:lpstr>
      <vt:lpstr>Building 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Marty Wilcox</dc:creator>
  <cp:lastModifiedBy>Marty Wilcox</cp:lastModifiedBy>
  <cp:lastPrinted>2026-04-23T22:03:53Z</cp:lastPrinted>
  <dcterms:created xsi:type="dcterms:W3CDTF">2026-04-23T19:02:47Z</dcterms:created>
  <dcterms:modified xsi:type="dcterms:W3CDTF">2026-04-24T20:03:44Z</dcterms:modified>
</cp:coreProperties>
</file>