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vrcproperties-my.sharepoint.com/personal/jason_investorsrep_com/Documents/John Dickinson/1712 Grandin Rd/"/>
    </mc:Choice>
  </mc:AlternateContent>
  <xr:revisionPtr revIDLastSave="0" documentId="8_{92A98EA5-5823-41DE-8753-C21E6834C615}" xr6:coauthVersionLast="47" xr6:coauthVersionMax="47" xr10:uidLastSave="{00000000-0000-0000-0000-000000000000}"/>
  <bookViews>
    <workbookView xWindow="-98" yWindow="-98" windowWidth="20715" windowHeight="13155" tabRatio="500" xr2:uid="{00000000-000D-0000-FFFF-FFFF00000000}"/>
  </bookViews>
  <sheets>
    <sheet name="Cover" sheetId="1" r:id="rId1"/>
    <sheet name="T-12 Summary" sheetId="2" r:id="rId2"/>
    <sheet name="Capital Expenditure Detail" sheetId="3" r:id="rId3"/>
    <sheet name="Operating Expense Detail" sheetId="4" r:id="rId4"/>
    <sheet name="Transaction Data" sheetId="5" r:id="rId5"/>
    <sheet name="Assumptions &amp; Notes" sheetId="6" r:id="rId6"/>
  </sheets>
  <definedNames>
    <definedName name="_xlnm._FilterDatabase" localSheetId="4" hidden="1">'Transaction Data'!$A$1:$J$614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B614" i="5" l="1"/>
  <c r="B613" i="5"/>
  <c r="B612" i="5"/>
  <c r="B611" i="5"/>
  <c r="B610" i="5"/>
  <c r="B609" i="5"/>
  <c r="B608" i="5"/>
  <c r="B607" i="5"/>
  <c r="B606" i="5"/>
  <c r="B605" i="5"/>
  <c r="B604" i="5"/>
  <c r="B603" i="5"/>
  <c r="B602" i="5"/>
  <c r="B601" i="5"/>
  <c r="B600" i="5"/>
  <c r="B599" i="5"/>
  <c r="B598" i="5"/>
  <c r="B597" i="5"/>
  <c r="B596" i="5"/>
  <c r="B595" i="5"/>
  <c r="B594" i="5"/>
  <c r="B593" i="5"/>
  <c r="B592" i="5"/>
  <c r="B591" i="5"/>
  <c r="B590" i="5"/>
  <c r="B589" i="5"/>
  <c r="B588" i="5"/>
  <c r="B587" i="5"/>
  <c r="B586" i="5"/>
  <c r="B585" i="5"/>
  <c r="B584" i="5"/>
  <c r="B583" i="5"/>
  <c r="B582" i="5"/>
  <c r="B581" i="5"/>
  <c r="B580" i="5"/>
  <c r="B579" i="5"/>
  <c r="B578" i="5"/>
  <c r="B577" i="5"/>
  <c r="B576" i="5"/>
  <c r="B575" i="5"/>
  <c r="B574" i="5"/>
  <c r="B573" i="5"/>
  <c r="B572" i="5"/>
  <c r="B571" i="5"/>
  <c r="B570" i="5"/>
  <c r="B569" i="5"/>
  <c r="B568" i="5"/>
  <c r="B567" i="5"/>
  <c r="B566" i="5"/>
  <c r="B565" i="5"/>
  <c r="B564" i="5"/>
  <c r="B563" i="5"/>
  <c r="B562" i="5"/>
  <c r="B561" i="5"/>
  <c r="B560" i="5"/>
  <c r="B559" i="5"/>
  <c r="B558" i="5"/>
  <c r="B557" i="5"/>
  <c r="B556" i="5"/>
  <c r="B555" i="5"/>
  <c r="B554" i="5"/>
  <c r="B553" i="5"/>
  <c r="B552" i="5"/>
  <c r="B551" i="5"/>
  <c r="B550" i="5"/>
  <c r="B549" i="5"/>
  <c r="B548" i="5"/>
  <c r="B547" i="5"/>
  <c r="B546" i="5"/>
  <c r="B545" i="5"/>
  <c r="B544" i="5"/>
  <c r="B543" i="5"/>
  <c r="B542" i="5"/>
  <c r="B541" i="5"/>
  <c r="B540" i="5"/>
  <c r="B539" i="5"/>
  <c r="B538" i="5"/>
  <c r="B537" i="5"/>
  <c r="B536" i="5"/>
  <c r="B535" i="5"/>
  <c r="B534" i="5"/>
  <c r="B533" i="5"/>
  <c r="B532" i="5"/>
  <c r="B531" i="5"/>
  <c r="B530" i="5"/>
  <c r="B529" i="5"/>
  <c r="B528" i="5"/>
  <c r="B527" i="5"/>
  <c r="B526" i="5"/>
  <c r="B525" i="5"/>
  <c r="B524" i="5"/>
  <c r="B523" i="5"/>
  <c r="B522" i="5"/>
  <c r="B521" i="5"/>
  <c r="B520" i="5"/>
  <c r="B519" i="5"/>
  <c r="B518" i="5"/>
  <c r="B517" i="5"/>
  <c r="B516" i="5"/>
  <c r="B515" i="5"/>
  <c r="B514" i="5"/>
  <c r="B513" i="5"/>
  <c r="B512" i="5"/>
  <c r="B511" i="5"/>
  <c r="B510" i="5"/>
  <c r="B509" i="5"/>
  <c r="B508" i="5"/>
  <c r="B507" i="5"/>
  <c r="B506" i="5"/>
  <c r="B505" i="5"/>
  <c r="B504" i="5"/>
  <c r="B503" i="5"/>
  <c r="B502" i="5"/>
  <c r="B501" i="5"/>
  <c r="B500" i="5"/>
  <c r="B499" i="5"/>
  <c r="B498" i="5"/>
  <c r="B497" i="5"/>
  <c r="B496" i="5"/>
  <c r="B495" i="5"/>
  <c r="B494" i="5"/>
  <c r="B493" i="5"/>
  <c r="B492" i="5"/>
  <c r="B491" i="5"/>
  <c r="B490" i="5"/>
  <c r="B489" i="5"/>
  <c r="B488" i="5"/>
  <c r="B487" i="5"/>
  <c r="B486" i="5"/>
  <c r="B485" i="5"/>
  <c r="B484" i="5"/>
  <c r="B483" i="5"/>
  <c r="B482" i="5"/>
  <c r="B481" i="5"/>
  <c r="B480" i="5"/>
  <c r="B479" i="5"/>
  <c r="B478" i="5"/>
  <c r="B477" i="5"/>
  <c r="B476" i="5"/>
  <c r="B475" i="5"/>
  <c r="B474" i="5"/>
  <c r="B473" i="5"/>
  <c r="B472" i="5"/>
  <c r="B471" i="5"/>
  <c r="B470" i="5"/>
  <c r="B469" i="5"/>
  <c r="B468" i="5"/>
  <c r="B467" i="5"/>
  <c r="B466" i="5"/>
  <c r="B465" i="5"/>
  <c r="B464" i="5"/>
  <c r="B463" i="5"/>
  <c r="B462" i="5"/>
  <c r="B461" i="5"/>
  <c r="B460" i="5"/>
  <c r="B459" i="5"/>
  <c r="B458" i="5"/>
  <c r="B457" i="5"/>
  <c r="B456" i="5"/>
  <c r="B455" i="5"/>
  <c r="B454" i="5"/>
  <c r="B453" i="5"/>
  <c r="B452" i="5"/>
  <c r="B451" i="5"/>
  <c r="B450" i="5"/>
  <c r="B449" i="5"/>
  <c r="B448" i="5"/>
  <c r="B447" i="5"/>
  <c r="B446" i="5"/>
  <c r="B445" i="5"/>
  <c r="B444" i="5"/>
  <c r="B443" i="5"/>
  <c r="B442" i="5"/>
  <c r="B441" i="5"/>
  <c r="B440" i="5"/>
  <c r="B439" i="5"/>
  <c r="B438" i="5"/>
  <c r="B437" i="5"/>
  <c r="B436" i="5"/>
  <c r="B435" i="5"/>
  <c r="B434" i="5"/>
  <c r="B433" i="5"/>
  <c r="B432" i="5"/>
  <c r="B431" i="5"/>
  <c r="B430" i="5"/>
  <c r="B429" i="5"/>
  <c r="B428" i="5"/>
  <c r="B427" i="5"/>
  <c r="B426" i="5"/>
  <c r="B425" i="5"/>
  <c r="B424" i="5"/>
  <c r="B423" i="5"/>
  <c r="B422" i="5"/>
  <c r="B421" i="5"/>
  <c r="B420" i="5"/>
  <c r="B419" i="5"/>
  <c r="B418" i="5"/>
  <c r="B417" i="5"/>
  <c r="B416" i="5"/>
  <c r="B415" i="5"/>
  <c r="B414" i="5"/>
  <c r="B413" i="5"/>
  <c r="B412" i="5"/>
  <c r="B411" i="5"/>
  <c r="B410" i="5"/>
  <c r="B409" i="5"/>
  <c r="B408" i="5"/>
  <c r="B407" i="5"/>
  <c r="B406" i="5"/>
  <c r="B405" i="5"/>
  <c r="B404" i="5"/>
  <c r="B403" i="5"/>
  <c r="B402" i="5"/>
  <c r="B401" i="5"/>
  <c r="B400" i="5"/>
  <c r="B399" i="5"/>
  <c r="B398" i="5"/>
  <c r="B397" i="5"/>
  <c r="B396" i="5"/>
  <c r="B395" i="5"/>
  <c r="B394" i="5"/>
  <c r="B393" i="5"/>
  <c r="B392" i="5"/>
  <c r="B391" i="5"/>
  <c r="B390" i="5"/>
  <c r="B389" i="5"/>
  <c r="B388" i="5"/>
  <c r="B387" i="5"/>
  <c r="B386" i="5"/>
  <c r="B385" i="5"/>
  <c r="B384" i="5"/>
  <c r="B383" i="5"/>
  <c r="B382" i="5"/>
  <c r="B381" i="5"/>
  <c r="B380" i="5"/>
  <c r="B379" i="5"/>
  <c r="B378" i="5"/>
  <c r="B377" i="5"/>
  <c r="B376" i="5"/>
  <c r="B375" i="5"/>
  <c r="B374" i="5"/>
  <c r="B373" i="5"/>
  <c r="B372" i="5"/>
  <c r="B371" i="5"/>
  <c r="B370" i="5"/>
  <c r="B369" i="5"/>
  <c r="B368" i="5"/>
  <c r="B367" i="5"/>
  <c r="B366" i="5"/>
  <c r="B365" i="5"/>
  <c r="B364" i="5"/>
  <c r="B363" i="5"/>
  <c r="B362" i="5"/>
  <c r="B361" i="5"/>
  <c r="B360" i="5"/>
  <c r="B359" i="5"/>
  <c r="B358" i="5"/>
  <c r="B357" i="5"/>
  <c r="B356" i="5"/>
  <c r="B355" i="5"/>
  <c r="B354" i="5"/>
  <c r="B353" i="5"/>
  <c r="B352" i="5"/>
  <c r="B351" i="5"/>
  <c r="B350" i="5"/>
  <c r="B349" i="5"/>
  <c r="B348" i="5"/>
  <c r="B347" i="5"/>
  <c r="B346" i="5"/>
  <c r="B345" i="5"/>
  <c r="B344" i="5"/>
  <c r="B343" i="5"/>
  <c r="B342" i="5"/>
  <c r="B341" i="5"/>
  <c r="B340" i="5"/>
  <c r="B339" i="5"/>
  <c r="B338" i="5"/>
  <c r="B337" i="5"/>
  <c r="B336" i="5"/>
  <c r="B335" i="5"/>
  <c r="B334" i="5"/>
  <c r="B333" i="5"/>
  <c r="B332" i="5"/>
  <c r="B331" i="5"/>
  <c r="B330" i="5"/>
  <c r="B329" i="5"/>
  <c r="B328" i="5"/>
  <c r="B327" i="5"/>
  <c r="B326" i="5"/>
  <c r="B325" i="5"/>
  <c r="B324" i="5"/>
  <c r="B323" i="5"/>
  <c r="B322" i="5"/>
  <c r="B321" i="5"/>
  <c r="B320" i="5"/>
  <c r="B319" i="5"/>
  <c r="B318" i="5"/>
  <c r="B317" i="5"/>
  <c r="B316" i="5"/>
  <c r="B315" i="5"/>
  <c r="B314" i="5"/>
  <c r="B313" i="5"/>
  <c r="B312" i="5"/>
  <c r="B311" i="5"/>
  <c r="B310" i="5"/>
  <c r="B309" i="5"/>
  <c r="B308" i="5"/>
  <c r="B307" i="5"/>
  <c r="B306" i="5"/>
  <c r="B305" i="5"/>
  <c r="B304" i="5"/>
  <c r="B303" i="5"/>
  <c r="B302" i="5"/>
  <c r="B301" i="5"/>
  <c r="B300" i="5"/>
  <c r="B299" i="5"/>
  <c r="B298" i="5"/>
  <c r="B297" i="5"/>
  <c r="B296" i="5"/>
  <c r="B295" i="5"/>
  <c r="B294" i="5"/>
  <c r="B293" i="5"/>
  <c r="B292" i="5"/>
  <c r="B291" i="5"/>
  <c r="B290" i="5"/>
  <c r="B289" i="5"/>
  <c r="B288" i="5"/>
  <c r="B287" i="5"/>
  <c r="B286" i="5"/>
  <c r="B285" i="5"/>
  <c r="B284" i="5"/>
  <c r="B283" i="5"/>
  <c r="B282" i="5"/>
  <c r="B281" i="5"/>
  <c r="B280" i="5"/>
  <c r="B279" i="5"/>
  <c r="B278" i="5"/>
  <c r="B277" i="5"/>
  <c r="B276" i="5"/>
  <c r="B275" i="5"/>
  <c r="B274" i="5"/>
  <c r="B273" i="5"/>
  <c r="B272" i="5"/>
  <c r="B271" i="5"/>
  <c r="B270" i="5"/>
  <c r="B269" i="5"/>
  <c r="B268" i="5"/>
  <c r="B267" i="5"/>
  <c r="B266" i="5"/>
  <c r="B265" i="5"/>
  <c r="B264" i="5"/>
  <c r="B263" i="5"/>
  <c r="B262" i="5"/>
  <c r="B261" i="5"/>
  <c r="B260" i="5"/>
  <c r="B259" i="5"/>
  <c r="B258" i="5"/>
  <c r="B257" i="5"/>
  <c r="B256" i="5"/>
  <c r="B255" i="5"/>
  <c r="B254" i="5"/>
  <c r="B253" i="5"/>
  <c r="B252" i="5"/>
  <c r="B251" i="5"/>
  <c r="B250" i="5"/>
  <c r="B249" i="5"/>
  <c r="B248" i="5"/>
  <c r="B247" i="5"/>
  <c r="B246" i="5"/>
  <c r="B245" i="5"/>
  <c r="B244" i="5"/>
  <c r="B243" i="5"/>
  <c r="B242" i="5"/>
  <c r="B241" i="5"/>
  <c r="B240" i="5"/>
  <c r="B239" i="5"/>
  <c r="B238" i="5"/>
  <c r="B237" i="5"/>
  <c r="B236" i="5"/>
  <c r="B235" i="5"/>
  <c r="B234" i="5"/>
  <c r="B233" i="5"/>
  <c r="B232" i="5"/>
  <c r="B231" i="5"/>
  <c r="B230" i="5"/>
  <c r="B229" i="5"/>
  <c r="B228" i="5"/>
  <c r="B227" i="5"/>
  <c r="B226" i="5"/>
  <c r="B225" i="5"/>
  <c r="B224" i="5"/>
  <c r="B223" i="5"/>
  <c r="B222" i="5"/>
  <c r="B221" i="5"/>
  <c r="B220" i="5"/>
  <c r="B219" i="5"/>
  <c r="B218" i="5"/>
  <c r="B217" i="5"/>
  <c r="B216" i="5"/>
  <c r="B215" i="5"/>
  <c r="B214" i="5"/>
  <c r="B213" i="5"/>
  <c r="B212" i="5"/>
  <c r="B211" i="5"/>
  <c r="B210" i="5"/>
  <c r="B209" i="5"/>
  <c r="B208" i="5"/>
  <c r="B207" i="5"/>
  <c r="B206" i="5"/>
  <c r="B205" i="5"/>
  <c r="B204" i="5"/>
  <c r="B203" i="5"/>
  <c r="B202" i="5"/>
  <c r="B201" i="5"/>
  <c r="B200" i="5"/>
  <c r="B199" i="5"/>
  <c r="B198" i="5"/>
  <c r="B197" i="5"/>
  <c r="B196" i="5"/>
  <c r="B195" i="5"/>
  <c r="B194" i="5"/>
  <c r="B193" i="5"/>
  <c r="B192" i="5"/>
  <c r="B191" i="5"/>
  <c r="B190" i="5"/>
  <c r="B189" i="5"/>
  <c r="B188" i="5"/>
  <c r="B187" i="5"/>
  <c r="B186" i="5"/>
  <c r="B185" i="5"/>
  <c r="B184" i="5"/>
  <c r="B183" i="5"/>
  <c r="B182" i="5"/>
  <c r="B181" i="5"/>
  <c r="B180" i="5"/>
  <c r="B179" i="5"/>
  <c r="B178" i="5"/>
  <c r="B177" i="5"/>
  <c r="B176" i="5"/>
  <c r="B175" i="5"/>
  <c r="B174" i="5"/>
  <c r="B173" i="5"/>
  <c r="B172" i="5"/>
  <c r="B171" i="5"/>
  <c r="B170" i="5"/>
  <c r="B169" i="5"/>
  <c r="B168" i="5"/>
  <c r="B167" i="5"/>
  <c r="B166" i="5"/>
  <c r="B165" i="5"/>
  <c r="B164" i="5"/>
  <c r="B163" i="5"/>
  <c r="B162" i="5"/>
  <c r="B161" i="5"/>
  <c r="B160" i="5"/>
  <c r="B159" i="5"/>
  <c r="B158" i="5"/>
  <c r="B157" i="5"/>
  <c r="B156" i="5"/>
  <c r="B155" i="5"/>
  <c r="B154" i="5"/>
  <c r="B153" i="5"/>
  <c r="B152" i="5"/>
  <c r="B151" i="5"/>
  <c r="B150" i="5"/>
  <c r="B149" i="5"/>
  <c r="B148" i="5"/>
  <c r="B147" i="5"/>
  <c r="B146" i="5"/>
  <c r="B145" i="5"/>
  <c r="B144" i="5"/>
  <c r="B143" i="5"/>
  <c r="B142" i="5"/>
  <c r="B141" i="5"/>
  <c r="B140" i="5"/>
  <c r="B139" i="5"/>
  <c r="B138" i="5"/>
  <c r="B137" i="5"/>
  <c r="B136" i="5"/>
  <c r="B135" i="5"/>
  <c r="B134" i="5"/>
  <c r="B133" i="5"/>
  <c r="B132" i="5"/>
  <c r="B131" i="5"/>
  <c r="B130" i="5"/>
  <c r="B129" i="5"/>
  <c r="B128" i="5"/>
  <c r="B127" i="5"/>
  <c r="B126" i="5"/>
  <c r="B125" i="5"/>
  <c r="B124" i="5"/>
  <c r="B123" i="5"/>
  <c r="B122" i="5"/>
  <c r="B121" i="5"/>
  <c r="B120" i="5"/>
  <c r="B119" i="5"/>
  <c r="B118" i="5"/>
  <c r="B117" i="5"/>
  <c r="B116" i="5"/>
  <c r="B115" i="5"/>
  <c r="B114" i="5"/>
  <c r="B113" i="5"/>
  <c r="B112" i="5"/>
  <c r="B111" i="5"/>
  <c r="B110" i="5"/>
  <c r="B109" i="5"/>
  <c r="B108" i="5"/>
  <c r="B107" i="5"/>
  <c r="B106" i="5"/>
  <c r="B105" i="5"/>
  <c r="B104" i="5"/>
  <c r="B103" i="5"/>
  <c r="B102" i="5"/>
  <c r="B101" i="5"/>
  <c r="B100" i="5"/>
  <c r="B99" i="5"/>
  <c r="B98" i="5"/>
  <c r="B97" i="5"/>
  <c r="B96" i="5"/>
  <c r="B95" i="5"/>
  <c r="B94" i="5"/>
  <c r="B93" i="5"/>
  <c r="B92" i="5"/>
  <c r="B91" i="5"/>
  <c r="B90" i="5"/>
  <c r="B89" i="5"/>
  <c r="B88" i="5"/>
  <c r="B87" i="5"/>
  <c r="B86" i="5"/>
  <c r="B85" i="5"/>
  <c r="B84" i="5"/>
  <c r="B83" i="5"/>
  <c r="B82" i="5"/>
  <c r="B81" i="5"/>
  <c r="B80" i="5"/>
  <c r="B79" i="5"/>
  <c r="B78" i="5"/>
  <c r="B77" i="5"/>
  <c r="B76" i="5"/>
  <c r="B75" i="5"/>
  <c r="B74" i="5"/>
  <c r="B73" i="5"/>
  <c r="B72" i="5"/>
  <c r="B71" i="5"/>
  <c r="B70" i="5"/>
  <c r="B69" i="5"/>
  <c r="B68" i="5"/>
  <c r="B67" i="5"/>
  <c r="B66" i="5"/>
  <c r="B65" i="5"/>
  <c r="B64" i="5"/>
  <c r="B63" i="5"/>
  <c r="B62" i="5"/>
  <c r="B61" i="5"/>
  <c r="B60" i="5"/>
  <c r="B59" i="5"/>
  <c r="B58" i="5"/>
  <c r="B57" i="5"/>
  <c r="B56" i="5"/>
  <c r="B55" i="5"/>
  <c r="B54" i="5"/>
  <c r="B53" i="5"/>
  <c r="B52" i="5"/>
  <c r="B51" i="5"/>
  <c r="B50" i="5"/>
  <c r="B49" i="5"/>
  <c r="B48" i="5"/>
  <c r="B47" i="5"/>
  <c r="B46" i="5"/>
  <c r="B45" i="5"/>
  <c r="B44" i="5"/>
  <c r="B43" i="5"/>
  <c r="B42" i="5"/>
  <c r="B41" i="5"/>
  <c r="B40" i="5"/>
  <c r="B39" i="5"/>
  <c r="B38" i="5"/>
  <c r="B37" i="5"/>
  <c r="B36" i="5"/>
  <c r="B35" i="5"/>
  <c r="B34" i="5"/>
  <c r="B33" i="5"/>
  <c r="B32" i="5"/>
  <c r="B31" i="5"/>
  <c r="B30" i="5"/>
  <c r="B29" i="5"/>
  <c r="B28" i="5"/>
  <c r="B27" i="5"/>
  <c r="B26" i="5"/>
  <c r="B25" i="5"/>
  <c r="B24" i="5"/>
  <c r="B23" i="5"/>
  <c r="B22" i="5"/>
  <c r="B21" i="5"/>
  <c r="B20" i="5"/>
  <c r="B19" i="5"/>
  <c r="B18" i="5"/>
  <c r="B17" i="5"/>
  <c r="B16" i="5"/>
  <c r="B15" i="5"/>
  <c r="B14" i="5"/>
  <c r="B13" i="5"/>
  <c r="B12" i="5"/>
  <c r="B11" i="5"/>
  <c r="B10" i="5"/>
  <c r="B9" i="5"/>
  <c r="B8" i="5"/>
  <c r="B7" i="5"/>
  <c r="B6" i="5"/>
  <c r="B5" i="5"/>
  <c r="B4" i="5"/>
  <c r="B3" i="5"/>
  <c r="B2" i="5"/>
  <c r="D221" i="4"/>
  <c r="D205" i="4"/>
  <c r="D187" i="4"/>
  <c r="D172" i="4"/>
  <c r="D151" i="4"/>
  <c r="D137" i="4"/>
  <c r="D101" i="4"/>
  <c r="D81" i="4"/>
  <c r="D75" i="4"/>
  <c r="D59" i="4"/>
  <c r="D18" i="4"/>
  <c r="D223" i="4" s="1"/>
  <c r="D81" i="3"/>
  <c r="D71" i="3"/>
  <c r="D59" i="3"/>
  <c r="D49" i="3"/>
  <c r="D38" i="3"/>
  <c r="D30" i="3"/>
  <c r="D22" i="3"/>
  <c r="D10" i="3"/>
  <c r="D83" i="3" s="1"/>
  <c r="M37" i="2"/>
  <c r="L37" i="2"/>
  <c r="K37" i="2"/>
  <c r="J37" i="2"/>
  <c r="I37" i="2"/>
  <c r="H37" i="2"/>
  <c r="G37" i="2"/>
  <c r="F37" i="2"/>
  <c r="E37" i="2"/>
  <c r="D37" i="2"/>
  <c r="C37" i="2"/>
  <c r="B37" i="2"/>
  <c r="N37" i="2" s="1"/>
  <c r="M36" i="2"/>
  <c r="L36" i="2"/>
  <c r="K36" i="2"/>
  <c r="J36" i="2"/>
  <c r="I36" i="2"/>
  <c r="H36" i="2"/>
  <c r="G36" i="2"/>
  <c r="F36" i="2"/>
  <c r="E36" i="2"/>
  <c r="D36" i="2"/>
  <c r="C36" i="2"/>
  <c r="B36" i="2"/>
  <c r="N36" i="2" s="1"/>
  <c r="M35" i="2"/>
  <c r="L35" i="2"/>
  <c r="K35" i="2"/>
  <c r="J35" i="2"/>
  <c r="I35" i="2"/>
  <c r="H35" i="2"/>
  <c r="G35" i="2"/>
  <c r="F35" i="2"/>
  <c r="E35" i="2"/>
  <c r="D35" i="2"/>
  <c r="C35" i="2"/>
  <c r="B35" i="2"/>
  <c r="N35" i="2" s="1"/>
  <c r="M34" i="2"/>
  <c r="L34" i="2"/>
  <c r="K34" i="2"/>
  <c r="J34" i="2"/>
  <c r="I34" i="2"/>
  <c r="H34" i="2"/>
  <c r="G34" i="2"/>
  <c r="F34" i="2"/>
  <c r="N34" i="2" s="1"/>
  <c r="E34" i="2"/>
  <c r="D34" i="2"/>
  <c r="C34" i="2"/>
  <c r="B34" i="2"/>
  <c r="M33" i="2"/>
  <c r="L33" i="2"/>
  <c r="K33" i="2"/>
  <c r="J33" i="2"/>
  <c r="I33" i="2"/>
  <c r="H33" i="2"/>
  <c r="G33" i="2"/>
  <c r="F33" i="2"/>
  <c r="E33" i="2"/>
  <c r="D33" i="2"/>
  <c r="C33" i="2"/>
  <c r="B33" i="2"/>
  <c r="N33" i="2" s="1"/>
  <c r="M32" i="2"/>
  <c r="L32" i="2"/>
  <c r="K32" i="2"/>
  <c r="J32" i="2"/>
  <c r="I32" i="2"/>
  <c r="H32" i="2"/>
  <c r="G32" i="2"/>
  <c r="F32" i="2"/>
  <c r="E32" i="2"/>
  <c r="D32" i="2"/>
  <c r="N32" i="2" s="1"/>
  <c r="C32" i="2"/>
  <c r="B32" i="2"/>
  <c r="M31" i="2"/>
  <c r="L31" i="2"/>
  <c r="K31" i="2"/>
  <c r="J31" i="2"/>
  <c r="I31" i="2"/>
  <c r="H31" i="2"/>
  <c r="G31" i="2"/>
  <c r="F31" i="2"/>
  <c r="E31" i="2"/>
  <c r="D31" i="2"/>
  <c r="C31" i="2"/>
  <c r="B31" i="2"/>
  <c r="N31" i="2" s="1"/>
  <c r="M30" i="2"/>
  <c r="M38" i="2" s="1"/>
  <c r="L30" i="2"/>
  <c r="L38" i="2" s="1"/>
  <c r="K30" i="2"/>
  <c r="K38" i="2" s="1"/>
  <c r="J30" i="2"/>
  <c r="J38" i="2" s="1"/>
  <c r="I30" i="2"/>
  <c r="I38" i="2" s="1"/>
  <c r="H30" i="2"/>
  <c r="H38" i="2" s="1"/>
  <c r="G30" i="2"/>
  <c r="G38" i="2" s="1"/>
  <c r="F30" i="2"/>
  <c r="N30" i="2" s="1"/>
  <c r="E30" i="2"/>
  <c r="E38" i="2" s="1"/>
  <c r="D30" i="2"/>
  <c r="D38" i="2" s="1"/>
  <c r="C30" i="2"/>
  <c r="C38" i="2" s="1"/>
  <c r="B30" i="2"/>
  <c r="B38" i="2" s="1"/>
  <c r="M24" i="2"/>
  <c r="L24" i="2"/>
  <c r="K24" i="2"/>
  <c r="J24" i="2"/>
  <c r="I24" i="2"/>
  <c r="H24" i="2"/>
  <c r="G24" i="2"/>
  <c r="F24" i="2"/>
  <c r="E24" i="2"/>
  <c r="D24" i="2"/>
  <c r="C24" i="2"/>
  <c r="B24" i="2"/>
  <c r="N24" i="2" s="1"/>
  <c r="M23" i="2"/>
  <c r="L23" i="2"/>
  <c r="K23" i="2"/>
  <c r="J23" i="2"/>
  <c r="I23" i="2"/>
  <c r="H23" i="2"/>
  <c r="G23" i="2"/>
  <c r="F23" i="2"/>
  <c r="E23" i="2"/>
  <c r="D23" i="2"/>
  <c r="C23" i="2"/>
  <c r="B23" i="2"/>
  <c r="N23" i="2" s="1"/>
  <c r="M22" i="2"/>
  <c r="L22" i="2"/>
  <c r="K22" i="2"/>
  <c r="J22" i="2"/>
  <c r="I22" i="2"/>
  <c r="H22" i="2"/>
  <c r="G22" i="2"/>
  <c r="F22" i="2"/>
  <c r="E22" i="2"/>
  <c r="D22" i="2"/>
  <c r="C22" i="2"/>
  <c r="B22" i="2"/>
  <c r="N22" i="2" s="1"/>
  <c r="M21" i="2"/>
  <c r="L21" i="2"/>
  <c r="K21" i="2"/>
  <c r="J21" i="2"/>
  <c r="I21" i="2"/>
  <c r="H21" i="2"/>
  <c r="G21" i="2"/>
  <c r="F21" i="2"/>
  <c r="E21" i="2"/>
  <c r="D21" i="2"/>
  <c r="C21" i="2"/>
  <c r="B21" i="2"/>
  <c r="N21" i="2" s="1"/>
  <c r="M20" i="2"/>
  <c r="L20" i="2"/>
  <c r="K20" i="2"/>
  <c r="J20" i="2"/>
  <c r="I20" i="2"/>
  <c r="H20" i="2"/>
  <c r="G20" i="2"/>
  <c r="F20" i="2"/>
  <c r="E20" i="2"/>
  <c r="D20" i="2"/>
  <c r="C20" i="2"/>
  <c r="B20" i="2"/>
  <c r="N20" i="2" s="1"/>
  <c r="M19" i="2"/>
  <c r="L19" i="2"/>
  <c r="K19" i="2"/>
  <c r="J19" i="2"/>
  <c r="I19" i="2"/>
  <c r="H19" i="2"/>
  <c r="G19" i="2"/>
  <c r="F19" i="2"/>
  <c r="N19" i="2" s="1"/>
  <c r="E19" i="2"/>
  <c r="D19" i="2"/>
  <c r="C19" i="2"/>
  <c r="B19" i="2"/>
  <c r="M18" i="2"/>
  <c r="L18" i="2"/>
  <c r="K18" i="2"/>
  <c r="J18" i="2"/>
  <c r="I18" i="2"/>
  <c r="H18" i="2"/>
  <c r="G18" i="2"/>
  <c r="F18" i="2"/>
  <c r="E18" i="2"/>
  <c r="D18" i="2"/>
  <c r="C18" i="2"/>
  <c r="B18" i="2"/>
  <c r="N18" i="2" s="1"/>
  <c r="M17" i="2"/>
  <c r="L17" i="2"/>
  <c r="K17" i="2"/>
  <c r="J17" i="2"/>
  <c r="I17" i="2"/>
  <c r="H17" i="2"/>
  <c r="H25" i="2" s="1"/>
  <c r="G17" i="2"/>
  <c r="F17" i="2"/>
  <c r="E17" i="2"/>
  <c r="D17" i="2"/>
  <c r="C17" i="2"/>
  <c r="B17" i="2"/>
  <c r="N17" i="2" s="1"/>
  <c r="M16" i="2"/>
  <c r="L16" i="2"/>
  <c r="K16" i="2"/>
  <c r="J16" i="2"/>
  <c r="I16" i="2"/>
  <c r="H16" i="2"/>
  <c r="G16" i="2"/>
  <c r="F16" i="2"/>
  <c r="E16" i="2"/>
  <c r="D16" i="2"/>
  <c r="C16" i="2"/>
  <c r="B16" i="2"/>
  <c r="N16" i="2" s="1"/>
  <c r="M15" i="2"/>
  <c r="L15" i="2"/>
  <c r="K15" i="2"/>
  <c r="J15" i="2"/>
  <c r="I15" i="2"/>
  <c r="H15" i="2"/>
  <c r="G15" i="2"/>
  <c r="F15" i="2"/>
  <c r="E15" i="2"/>
  <c r="D15" i="2"/>
  <c r="C15" i="2"/>
  <c r="B15" i="2"/>
  <c r="N15" i="2" s="1"/>
  <c r="M14" i="2"/>
  <c r="M25" i="2" s="1"/>
  <c r="L14" i="2"/>
  <c r="L25" i="2" s="1"/>
  <c r="K14" i="2"/>
  <c r="K25" i="2" s="1"/>
  <c r="J14" i="2"/>
  <c r="J25" i="2" s="1"/>
  <c r="I14" i="2"/>
  <c r="I25" i="2" s="1"/>
  <c r="H14" i="2"/>
  <c r="G14" i="2"/>
  <c r="G25" i="2" s="1"/>
  <c r="F14" i="2"/>
  <c r="F25" i="2" s="1"/>
  <c r="E14" i="2"/>
  <c r="E25" i="2" s="1"/>
  <c r="D14" i="2"/>
  <c r="D25" i="2" s="1"/>
  <c r="C14" i="2"/>
  <c r="C25" i="2" s="1"/>
  <c r="B14" i="2"/>
  <c r="N14" i="2" s="1"/>
  <c r="L11" i="2"/>
  <c r="L27" i="2" s="1"/>
  <c r="D11" i="2"/>
  <c r="D27" i="2" s="1"/>
  <c r="D40" i="2" s="1"/>
  <c r="M10" i="2"/>
  <c r="L10" i="2"/>
  <c r="K10" i="2"/>
  <c r="J10" i="2"/>
  <c r="I10" i="2"/>
  <c r="H10" i="2"/>
  <c r="G10" i="2"/>
  <c r="F10" i="2"/>
  <c r="E10" i="2"/>
  <c r="D10" i="2"/>
  <c r="C10" i="2"/>
  <c r="B10" i="2"/>
  <c r="N10" i="2" s="1"/>
  <c r="M9" i="2"/>
  <c r="L9" i="2"/>
  <c r="K9" i="2"/>
  <c r="J9" i="2"/>
  <c r="I9" i="2"/>
  <c r="H9" i="2"/>
  <c r="G9" i="2"/>
  <c r="F9" i="2"/>
  <c r="N9" i="2" s="1"/>
  <c r="E9" i="2"/>
  <c r="D9" i="2"/>
  <c r="C9" i="2"/>
  <c r="B9" i="2"/>
  <c r="M8" i="2"/>
  <c r="L8" i="2"/>
  <c r="K8" i="2"/>
  <c r="J8" i="2"/>
  <c r="I8" i="2"/>
  <c r="H8" i="2"/>
  <c r="G8" i="2"/>
  <c r="F8" i="2"/>
  <c r="E8" i="2"/>
  <c r="D8" i="2"/>
  <c r="C8" i="2"/>
  <c r="B8" i="2"/>
  <c r="N8" i="2" s="1"/>
  <c r="M7" i="2"/>
  <c r="L7" i="2"/>
  <c r="K7" i="2"/>
  <c r="J7" i="2"/>
  <c r="I7" i="2"/>
  <c r="H7" i="2"/>
  <c r="H11" i="2" s="1"/>
  <c r="G7" i="2"/>
  <c r="F7" i="2"/>
  <c r="E7" i="2"/>
  <c r="D7" i="2"/>
  <c r="C7" i="2"/>
  <c r="B7" i="2"/>
  <c r="N7" i="2" s="1"/>
  <c r="M6" i="2"/>
  <c r="M11" i="2" s="1"/>
  <c r="L6" i="2"/>
  <c r="K6" i="2"/>
  <c r="K11" i="2" s="1"/>
  <c r="J6" i="2"/>
  <c r="J11" i="2" s="1"/>
  <c r="I6" i="2"/>
  <c r="I11" i="2" s="1"/>
  <c r="H6" i="2"/>
  <c r="G6" i="2"/>
  <c r="G11" i="2" s="1"/>
  <c r="F6" i="2"/>
  <c r="F11" i="2" s="1"/>
  <c r="E6" i="2"/>
  <c r="E11" i="2" s="1"/>
  <c r="D6" i="2"/>
  <c r="C6" i="2"/>
  <c r="C11" i="2" s="1"/>
  <c r="B6" i="2"/>
  <c r="N6" i="2" s="1"/>
  <c r="E42" i="2" l="1"/>
  <c r="E43" i="2"/>
  <c r="E27" i="2"/>
  <c r="E40" i="2" s="1"/>
  <c r="L40" i="2"/>
  <c r="N38" i="2"/>
  <c r="H43" i="2"/>
  <c r="H27" i="2"/>
  <c r="H40" i="2" s="1"/>
  <c r="H42" i="2"/>
  <c r="M42" i="2"/>
  <c r="M43" i="2"/>
  <c r="M27" i="2"/>
  <c r="M40" i="2" s="1"/>
  <c r="I27" i="2"/>
  <c r="I40" i="2" s="1"/>
  <c r="I42" i="2"/>
  <c r="I43" i="2"/>
  <c r="F43" i="2"/>
  <c r="F27" i="2"/>
  <c r="F40" i="2" s="1"/>
  <c r="F42" i="2"/>
  <c r="G43" i="2"/>
  <c r="G27" i="2"/>
  <c r="G40" i="2" s="1"/>
  <c r="G42" i="2"/>
  <c r="J27" i="2"/>
  <c r="J40" i="2" s="1"/>
  <c r="J42" i="2"/>
  <c r="J43" i="2"/>
  <c r="C27" i="2"/>
  <c r="C40" i="2" s="1"/>
  <c r="C42" i="2"/>
  <c r="C43" i="2"/>
  <c r="K27" i="2"/>
  <c r="K40" i="2" s="1"/>
  <c r="K42" i="2"/>
  <c r="K43" i="2"/>
  <c r="B25" i="2"/>
  <c r="N25" i="2" s="1"/>
  <c r="D43" i="2"/>
  <c r="L43" i="2"/>
  <c r="B11" i="2"/>
  <c r="F38" i="2"/>
  <c r="D42" i="2"/>
  <c r="L42" i="2"/>
  <c r="B27" i="2" l="1"/>
  <c r="B42" i="2"/>
  <c r="B43" i="2"/>
  <c r="N11" i="2"/>
  <c r="N42" i="2" s="1"/>
  <c r="B40" i="2" l="1"/>
  <c r="N40" i="2" s="1"/>
  <c r="N27" i="2"/>
  <c r="N43" i="2"/>
</calcChain>
</file>

<file path=xl/sharedStrings.xml><?xml version="1.0" encoding="utf-8"?>
<sst xmlns="http://schemas.openxmlformats.org/spreadsheetml/2006/main" count="4935" uniqueCount="520">
  <si>
    <t>DELMONT APARTMENTS</t>
  </si>
  <si>
    <t>Trailing Twelve-Month (T-12) Operating Statement</t>
  </si>
  <si>
    <t>Period: June 1, 2025 - May 31, 2026</t>
  </si>
  <si>
    <t>Prepared for prospective purchasers by Investors Real Estate Partners  |  investorsrep.com</t>
  </si>
  <si>
    <t>TOTAL INCOME (12 MO.)</t>
  </si>
  <si>
    <t>TOTAL OPERATING EXPENSES</t>
  </si>
  <si>
    <t>NET OPERATING INCOME (NOI)</t>
  </si>
  <si>
    <t>OPERATING EXPENSE RATIO</t>
  </si>
  <si>
    <t>TOTAL CAPITAL EXPENDITURES</t>
  </si>
  <si>
    <t>NET CASH FLOW (AFTER CAPEX)</t>
  </si>
  <si>
    <t>WHY CAPITAL EXPENDITURES ARE SHOWN SEPARATELY</t>
  </si>
  <si>
    <t>The property manager's owner statement recorded all repair, maintenance, materials, and unit-turn costs under a single “Repairs &amp; Maintenance” bucket. For underwriting purposes, Investors Real Estate Partners reviewed each line-item invoice description and separated non-recurring capital projects (roof work, HVAC system replacements, window/door replacement, appliance replacement, unit-turn/remodel scope, and building-wide common area, garage, and laundry room renovations) from the property's ongoing, recurring operating expenses. This T-12 presents both views: Operating Expenses reflect the expected run-rate cost of operating the property, while Capital Expenditures are shown as a distinct, non-recurring category below the NOI line. See the Assumptions &amp; Notes tab for the full classification methodology.</t>
  </si>
  <si>
    <t>Source: Wessex Homes, LLC / LegacyPM&amp;M Owner Statement, Date Range 04/01/25-05/31/26. Prepared August 2026 by Investors Real Estate Partners.</t>
  </si>
  <si>
    <t>DELMONT APARTMENTS  |  T-12 OPERATING STATEMENT BY MONTH</t>
  </si>
  <si>
    <t>June 2025 - May 2026  (amounts in USD, cash basis, per property manager owner statement)</t>
  </si>
  <si>
    <t>TOTAL</t>
  </si>
  <si>
    <t>INCOME</t>
  </si>
  <si>
    <t>Rental Income</t>
  </si>
  <si>
    <t>Pet Fees</t>
  </si>
  <si>
    <t>Laundry Income</t>
  </si>
  <si>
    <t>Late Fees</t>
  </si>
  <si>
    <t>Prepaid Income</t>
  </si>
  <si>
    <t>TOTAL INCOME</t>
  </si>
  <si>
    <t>OPERATING EXPENSES (RECURRING)</t>
  </si>
  <si>
    <t>Management Fees</t>
  </si>
  <si>
    <t>Repairs &amp; Maintenance</t>
  </si>
  <si>
    <t>Materials &amp; Supplies</t>
  </si>
  <si>
    <t>Maintenance Labor</t>
  </si>
  <si>
    <t>Janitorial / Cleaning</t>
  </si>
  <si>
    <t>Landscaping &amp; Snow Removal</t>
  </si>
  <si>
    <t>Pest Control</t>
  </si>
  <si>
    <t>Utilities - Electric</t>
  </si>
  <si>
    <t>Utilities - Gas</t>
  </si>
  <si>
    <t>Utilities - Water &amp; Sewer</t>
  </si>
  <si>
    <t>Utilities - Trash &amp; Garbage</t>
  </si>
  <si>
    <t>CAPITAL EXPENDITURES (NON-RECURRING)</t>
  </si>
  <si>
    <t>Roof</t>
  </si>
  <si>
    <t>Windows &amp; Doors</t>
  </si>
  <si>
    <t>HVAC Systems</t>
  </si>
  <si>
    <t>Appliances</t>
  </si>
  <si>
    <t>Unit Turn / Remodel</t>
  </si>
  <si>
    <t>Common Area Renovation</t>
  </si>
  <si>
    <t>Garage Repairs</t>
  </si>
  <si>
    <t>Laundry Room Renovation</t>
  </si>
  <si>
    <t>NET CASH FLOW (AFTER CAPITAL EXPENDITURES)</t>
  </si>
  <si>
    <t>Operating Expense Ratio (% of Income)</t>
  </si>
  <si>
    <t>Capital Expenditure Ratio (% of Income)</t>
  </si>
  <si>
    <t>DELMONT APARTMENTS - CAPITAL EXPENDITURE DETAIL DETAIL</t>
  </si>
  <si>
    <t>June 2025 - May 2026  |  Supporting detail by category, sourced from property manager owner statement</t>
  </si>
  <si>
    <t>Date</t>
  </si>
  <si>
    <t>Unit/Ref</t>
  </si>
  <si>
    <t>Description</t>
  </si>
  <si>
    <t>Amount</t>
  </si>
  <si>
    <t>83</t>
  </si>
  <si>
    <t>LegacyPM&amp;M: Roof repairs and materials</t>
  </si>
  <si>
    <t>163</t>
  </si>
  <si>
    <t>LegacyPM&amp;M: Inv.058779- Cut back trees that was 10ft from building and cleaned out and repaired gutters. Repaired worst holes in metal in valley between the 2 buildings.</t>
  </si>
  <si>
    <t>309</t>
  </si>
  <si>
    <t>LegacyPM&amp;M: Inv. dated 5/18/26 - Down payment on roof repair.</t>
  </si>
  <si>
    <t>317</t>
  </si>
  <si>
    <t>LegacyPM&amp;M: Delmont roof Repairs</t>
  </si>
  <si>
    <t>Roof Subtotal</t>
  </si>
  <si>
    <t>59</t>
  </si>
  <si>
    <t>LegacyPM&amp;M: windows</t>
  </si>
  <si>
    <t>66</t>
  </si>
  <si>
    <t>LegacyPM&amp;M: some down on windows</t>
  </si>
  <si>
    <t>67</t>
  </si>
  <si>
    <t>LegacyPM&amp;M: Some down on windows</t>
  </si>
  <si>
    <t>89</t>
  </si>
  <si>
    <t>LegacyPM&amp;M: Delmont Inv.0052- Glazed, caulked and painted windows. Fixed some broken windows as well.</t>
  </si>
  <si>
    <t>92</t>
  </si>
  <si>
    <t>LegacyPM&amp;M: Inv.2358- Replaced front door, hinges and replaced handle and deadbolt. Removed window A/C unit. Installed peep hole on door and put a #1 on door.</t>
  </si>
  <si>
    <t>149</t>
  </si>
  <si>
    <t>LegacyPM&amp;M: Supplies for Delmont and #12 Windows</t>
  </si>
  <si>
    <t>287</t>
  </si>
  <si>
    <t>LegacyPM&amp;M: Inv.655308 - 1/2 down to repair and paint back windows.</t>
  </si>
  <si>
    <t>292</t>
  </si>
  <si>
    <t>LegacyPM&amp;M: Dated 4/24/26 - Final payment for Delmont back window.</t>
  </si>
  <si>
    <t>Windows &amp; Doors Subtotal</t>
  </si>
  <si>
    <t>102</t>
  </si>
  <si>
    <t>LegacyPM&amp;M: Delmont #1 HVAC</t>
  </si>
  <si>
    <t>154</t>
  </si>
  <si>
    <t>LegacyPM&amp;M: 1st Payment- Replaced indoor and outdoor unit with 10kw heater kit</t>
  </si>
  <si>
    <t>206</t>
  </si>
  <si>
    <t>LegacyPM&amp;M: Final Payment- - Replaced indoor and outdoor unit with 10kw heater kit</t>
  </si>
  <si>
    <t>272</t>
  </si>
  <si>
    <t>LegacyPM&amp;M: Replaced the outdoor unit.</t>
  </si>
  <si>
    <t>HVAC Systems Subtotal</t>
  </si>
  <si>
    <t>115</t>
  </si>
  <si>
    <t>LegacyPM&amp;M: Replaced connercial washer and installed new. Ran affesh washing machine cleaner tablet in cycle. took old to storage.</t>
  </si>
  <si>
    <t>130</t>
  </si>
  <si>
    <t>LegacyPM&amp;M: Washing Machine</t>
  </si>
  <si>
    <t>142</t>
  </si>
  <si>
    <t>LegacyPM&amp;M: Fridge- assessed, filter clogged and compressor low on oil level, thermostat was sticking. unable to buy parts. Recommend replacing. Replaced fridge with one from storage.</t>
  </si>
  <si>
    <t>147</t>
  </si>
  <si>
    <t>LegacyPM&amp;M: Inv.058767- #9 Used Frig from Lpmm</t>
  </si>
  <si>
    <t>Appliances Subtotal</t>
  </si>
  <si>
    <t>144</t>
  </si>
  <si>
    <t>LegacyPM&amp;M: #12 Unit Turn- Hang Drywall &amp; Finnish in living room, kitchen and bedroom. Paint ceilings, walls and trim.</t>
  </si>
  <si>
    <t>166</t>
  </si>
  <si>
    <t>LegacyPM&amp;M: Inv.453958- #12- Painted door and installed the number on the door. Replaced light bulb in hallway and replaced bulb in hallway and replaced blinds(10). Replaced new filter and installed battery in the fire alarms. Knifed open painted windows.</t>
  </si>
  <si>
    <t>170</t>
  </si>
  <si>
    <t>LegacyPM&amp;M: Turn supplies from Lowe's</t>
  </si>
  <si>
    <t>177</t>
  </si>
  <si>
    <t>LegacyPM&amp;M: #12 supplies from Lowe's</t>
  </si>
  <si>
    <t>180</t>
  </si>
  <si>
    <t>LegacyPM&amp;M: #12 Supplies from Lowe's</t>
  </si>
  <si>
    <t>178</t>
  </si>
  <si>
    <t>214</t>
  </si>
  <si>
    <t>LegacyPM&amp;M: Apt.5 Inv.38 - Replaced lock in living room and blind in dinning room. Prep and painted window frame. Replaced two broken fridge door bars and prep and painted the wall above window and frame. Replaced GFI outlet in bedroom. Removed baseboard heater in ba</t>
  </si>
  <si>
    <t>Unit Turn / Remodel Subtotal</t>
  </si>
  <si>
    <t>171</t>
  </si>
  <si>
    <t>LegacyPM&amp;M: Inv.453961- Painted Common Area stairwell railing</t>
  </si>
  <si>
    <t>208</t>
  </si>
  <si>
    <t>LegacyPM&amp;M: Inv.453961- Painted common area and stairwell railing</t>
  </si>
  <si>
    <t>279</t>
  </si>
  <si>
    <t>LegacyPM&amp;M: #2 Inv.101 - Painted 4 doors and front door. Scraped loose paint from walls and ceilings. Painted entry way all 3 floors and windows. Painted trim, baseboards and painted backstop of every staircase. patched and sanded holes in walls and put new numbers o</t>
  </si>
  <si>
    <t>296</t>
  </si>
  <si>
    <t>LegacyPM&amp;M: Inv.102- Scraped walls and ceiling and painted upstairs window. Installed new mini blinds. Painted ceilings upstairs and entry level and painted backstops on. Painted 3 apartment doors and put new numbers on apt.2,3,4. Replaced light fixture in upstairs h</t>
  </si>
  <si>
    <t>306</t>
  </si>
  <si>
    <t>LegacyPM&amp;M: Inv.103 - Scraped and patch walls and ceilings then painted both walls and ceilings. Painted handrails and polyurethane on black handrails. Installed 3 new light switch covers. Painted upstairs window and installed mini blinds. Painted 4 apt. doors and fr</t>
  </si>
  <si>
    <t>304</t>
  </si>
  <si>
    <t>LegacyPM&amp;M: Inv.219 - Painted upper walls white. Installed curtain rod and white curtains along stairs.</t>
  </si>
  <si>
    <t>Common Area Renovation Subtotal</t>
  </si>
  <si>
    <t>267</t>
  </si>
  <si>
    <t>LegacyPM&amp;M: Repairs and painted and new work on all garage doors.</t>
  </si>
  <si>
    <t>271</t>
  </si>
  <si>
    <t>LegacyPM&amp;M: Inv.653998- 1/2 down for replaced garage door panels. Painted fix back side windows.</t>
  </si>
  <si>
    <t>288</t>
  </si>
  <si>
    <t>LegacyPM&amp;M: The final payment for work and repairs on the garages in the back of the apt. building.</t>
  </si>
  <si>
    <t>286</t>
  </si>
  <si>
    <t>LegacyPM&amp;M: supplies from Lowe's for Garage</t>
  </si>
  <si>
    <t>294</t>
  </si>
  <si>
    <t>LegacyPM&amp;M: part of repairs for the Garages.</t>
  </si>
  <si>
    <t>LegacyPM&amp;M: supplies for the repairs on the garages.</t>
  </si>
  <si>
    <t>295</t>
  </si>
  <si>
    <t>LegacyPM&amp;M: Supplies for repairs</t>
  </si>
  <si>
    <t>293</t>
  </si>
  <si>
    <t>LegacyPM&amp;M: Inv.92296- Supplies for repairs</t>
  </si>
  <si>
    <t>Garage Repairs Subtotal</t>
  </si>
  <si>
    <t>268</t>
  </si>
  <si>
    <t>LegacyPM&amp;M: Inv.653995- 1/2 down on laundry room project.</t>
  </si>
  <si>
    <t>266</t>
  </si>
  <si>
    <t>LegacyPM&amp;M: Inv.653997- Lundry room balance, New blinds cover ceiling with plastic. painted all walls.</t>
  </si>
  <si>
    <t>LegacyPM&amp;M: Laundry - Supplies from Lowes</t>
  </si>
  <si>
    <t>LegacyPM&amp;M: Inv.216 - Painted ceiling and pipes in laundry room.</t>
  </si>
  <si>
    <t>Laundry Room Renovation Subtotal</t>
  </si>
  <si>
    <t>TOTAL CAPITAL EXPENDITURE DETAIL</t>
  </si>
  <si>
    <t>DELMONT APARTMENTS - OPERATING EXPENSE DETAIL DETAIL</t>
  </si>
  <si>
    <t>ACH</t>
  </si>
  <si>
    <t>LegacyPM&amp;M: Management fees for multiple properties.</t>
  </si>
  <si>
    <t>132</t>
  </si>
  <si>
    <t>143</t>
  </si>
  <si>
    <t>161</t>
  </si>
  <si>
    <t>188</t>
  </si>
  <si>
    <t>210</t>
  </si>
  <si>
    <t>234</t>
  </si>
  <si>
    <t>263</t>
  </si>
  <si>
    <t>297</t>
  </si>
  <si>
    <t>318</t>
  </si>
  <si>
    <t>Management Fees Subtotal</t>
  </si>
  <si>
    <t>63</t>
  </si>
  <si>
    <t>LegacyPM&amp;M: Replaced flapper and adjusted fill valve.</t>
  </si>
  <si>
    <t>76</t>
  </si>
  <si>
    <t>LegacyPM&amp;M: #1 Installed window A/C unit. Instilled screws to hold weight bearded window.</t>
  </si>
  <si>
    <t>80</t>
  </si>
  <si>
    <t>LegacyPM&amp;M: Emergency work for apt.12</t>
  </si>
  <si>
    <t>LegacyPM&amp;M: Inv.2390 - Replaced oven bake element. Spliced wire connection on element.</t>
  </si>
  <si>
    <t>LegacyPM&amp;M: Inv.2335 - Removed falling plaster. Prepped area and installed drywall taped and mudded. FMudded wall and ceiling again from small leak still. Sanded and painted wall and ceiling.</t>
  </si>
  <si>
    <t>96</t>
  </si>
  <si>
    <t>LegacyPM&amp;M: Replaced tub spout 1/2" pex line and shark bite elbow</t>
  </si>
  <si>
    <t>LegacyPM&amp;M: Replaced fill valve and adjusted flapper in toilet.</t>
  </si>
  <si>
    <t>LegacyPM&amp;M: Prepped, cleaned and scrubbed walls for mold remediation. Aired stairwell out and ready wall from stains.</t>
  </si>
  <si>
    <t>LegacyPM&amp;M: Removed falling plaster in Living room and kitchen ceiling. Mudded. Removed old caulk and applied new caulk to tub. minor sanding and painted. Ceiling patch in living room and kitchen. Painted living room wall.</t>
  </si>
  <si>
    <t>121</t>
  </si>
  <si>
    <t>LegacyPM&amp;M: Installed a No Trespassing signs.</t>
  </si>
  <si>
    <t>LegacyPM&amp;M: #5 - Added wood behind shower manifold to tighten. Readjusted weather stripping on dining room window. dining room window.</t>
  </si>
  <si>
    <t>LegacyPM&amp;M: Secured stationary window in dining room to hold self up. Reinstalled window lock assembly and blind.</t>
  </si>
  <si>
    <t>LegacyPM&amp;M: Replaced light in laundry room.</t>
  </si>
  <si>
    <t>138</t>
  </si>
  <si>
    <t>LegacyPM&amp;M: Dispatch and compliance, annual fire ext inspection and service fee</t>
  </si>
  <si>
    <t>LegacyPM&amp;M: Inv.100015255</t>
  </si>
  <si>
    <t>LegacyPM&amp;M: Inv.2545- Toilet replaced fill valve.</t>
  </si>
  <si>
    <t>LegacyPM&amp;M: Inv.2542- Replaced tub hot stem cartridge. Installed board in front of manifold to secure.</t>
  </si>
  <si>
    <t>150</t>
  </si>
  <si>
    <t>LegacyPM&amp;M: Attempted to snake sink in bathroom, ran into hard substance 10ft down.</t>
  </si>
  <si>
    <t>LegacyPM&amp;M: Installed plexi glass and wood trim to attic rear window.</t>
  </si>
  <si>
    <t>162</t>
  </si>
  <si>
    <t>LegacyPM&amp;M: #12 Inv.2595- Replaced fill valve on toilet. Replaced sink faucet in bathroom and supply lines.</t>
  </si>
  <si>
    <t>169</t>
  </si>
  <si>
    <t>LegacyPM&amp;M: Inv.2616- Surface element controls on stove are $111.00. recommend replacing as it needs two and all parts are raised in price.</t>
  </si>
  <si>
    <t>LegacyPM&amp;M: Inv.2601- Replaced toilet fill valve and flush valve. Installed screen to tub. Inspected #6 for damages. Reported damage to management.</t>
  </si>
  <si>
    <t>192</t>
  </si>
  <si>
    <t>LegacyPM&amp;M: Inv.3868- Removed old bathtub gasket and installed new bathtub gasket. Tested for any leaks. Removed kitchen 2 handle faucet and installed a new one.</t>
  </si>
  <si>
    <t>LegacyPM&amp;M: #12 Inv.2616- Stove needs two surace element controls.</t>
  </si>
  <si>
    <t>LegacyPM&amp;M: #8 Inv.2601- Replaced toilet fill valve and flush valve. Installed screen to tub. Inspected #6 for damage.</t>
  </si>
  <si>
    <t>LegacyPM&amp;M: Inv.33 - Replaced cold handle on the tub.</t>
  </si>
  <si>
    <t>230</t>
  </si>
  <si>
    <t>LegacyPM&amp;M: Run auger in toilet to get it unstopped and made sure it flushed 3 or 4 times.</t>
  </si>
  <si>
    <t>240</t>
  </si>
  <si>
    <t>LegacyPM&amp;M: Inv.95 - Removed broken glass from attic windows that fell. prepped slot for installation. Cut and installed plexi glass in slot. added silicone to edges for weather seal. Screwed wooden window back in hole. braced sway arm to frame as well. well.</t>
  </si>
  <si>
    <t>244</t>
  </si>
  <si>
    <t>LegacyPM&amp;M: Inv.124 Prepped opening in window for glass Installation. Installed glass in window frame and caulked around that glass and 4 others that were loose and not sealed fully.</t>
  </si>
  <si>
    <t>LegacyPM&amp;M: Inv.128 - Turned off main water. Removed old stem and bib seat to cold side tub and installed new bib seat and stem installed new screw to hold on handle. Turned on main.</t>
  </si>
  <si>
    <t>257</t>
  </si>
  <si>
    <t>LegacyPM&amp;M: Inv.134- Fixed miner leak and fixed the cold side.</t>
  </si>
  <si>
    <t>262</t>
  </si>
  <si>
    <t>LegacyPM&amp;M: Repairs</t>
  </si>
  <si>
    <t>269</t>
  </si>
  <si>
    <t>LegacyPM&amp;M: Inv.153- Assessed, freezer was full of food, no airway to breath. Removed freezer panels, found wall of ice, thawed out coils. Found defrost bimetal sensor was fault replaced bimetal sensor. Tested defrost cycle on defrost timer. Spliced defrost coil due</t>
  </si>
  <si>
    <t>280</t>
  </si>
  <si>
    <t>LegacyPM&amp;M: Inv.168 - Ran washer for a full cycle. Found no leaks. There was no water on floor, only discoloration of concrete floor where previous water on floor.</t>
  </si>
  <si>
    <t>289</t>
  </si>
  <si>
    <t>LegacyPM&amp;M: Inv.173 - Removed plaster that is falling, secured sagging plaster with screws all over. Squared off for drywall installation. Sanded and painted ceiling, wall to wall to light globe.</t>
  </si>
  <si>
    <t>300</t>
  </si>
  <si>
    <t>LegacyPM&amp;M: Inv.183 - Removed packing nut, noticed washer was still good. Installed packing nut again and attempted to tighten handle base, had to tighten packing nut to stop leak.</t>
  </si>
  <si>
    <t>LegacyPM&amp;M: dumped</t>
  </si>
  <si>
    <t>Repairs &amp; Maintenance Subtotal</t>
  </si>
  <si>
    <t>71</t>
  </si>
  <si>
    <t>LegacyPM&amp;M: Delmont Inv.R- 1327347- Keyset</t>
  </si>
  <si>
    <t>LegacyPM&amp;M: Inv.R-1327560</t>
  </si>
  <si>
    <t>136</t>
  </si>
  <si>
    <t>LegacyPM&amp;M: Materials for Wessex</t>
  </si>
  <si>
    <t>127</t>
  </si>
  <si>
    <t>LegacyPM&amp;M: tiles</t>
  </si>
  <si>
    <t>146</t>
  </si>
  <si>
    <t>LegacyPM&amp;M: Rugs and outdoor lighting</t>
  </si>
  <si>
    <t>247</t>
  </si>
  <si>
    <t>LegacyPM&amp;M: Inv.555251 - copies of laundry room keys</t>
  </si>
  <si>
    <t>270</t>
  </si>
  <si>
    <t>LegacyPM&amp;M: Laundry supplies</t>
  </si>
  <si>
    <t>278</t>
  </si>
  <si>
    <t>LegacyPM&amp;M: Order#200419087261561641- Supplies</t>
  </si>
  <si>
    <t>LegacyPM&amp;M: Order#200419086261570908- Supplies</t>
  </si>
  <si>
    <t>LegacyPM&amp;M: Inv.75036- Supplies</t>
  </si>
  <si>
    <t>310</t>
  </si>
  <si>
    <t>LegacyPM&amp;M: Inv.74773- supplies from Lowe's</t>
  </si>
  <si>
    <t>Materials &amp; Supplies Subtotal</t>
  </si>
  <si>
    <t>243</t>
  </si>
  <si>
    <t>LegacyPM&amp;M: Inv.653983- Collected Laundry Coins</t>
  </si>
  <si>
    <t>290</t>
  </si>
  <si>
    <t>LegacyPM&amp;M: Inv.655313 - Coin Collection and Laundry room clean up</t>
  </si>
  <si>
    <t>Maintenance Labor Subtotal</t>
  </si>
  <si>
    <t>91</t>
  </si>
  <si>
    <t>LegacyPM&amp;M: Two touch up cleaning</t>
  </si>
  <si>
    <t>LegacyPM&amp;M: Monthly Cleaning</t>
  </si>
  <si>
    <t>110</t>
  </si>
  <si>
    <t>LegacyPM&amp;M: Move in ready cleaning</t>
  </si>
  <si>
    <t>LegacyPM&amp;M: Swept and moped common areas and removed cobwebs. Removed cobwebs on exterior windows and doors. Swept and blew courtyard area. Installed plug -in in laundry area. New mats in all entrances to common areas.</t>
  </si>
  <si>
    <t>152</t>
  </si>
  <si>
    <t>LegacyPM&amp;M: Opened windows and cleaned, some were painted shut.</t>
  </si>
  <si>
    <t>168</t>
  </si>
  <si>
    <t>LegacyPM&amp;M: #12 Inv.453957- Turn cleaning</t>
  </si>
  <si>
    <t>158</t>
  </si>
  <si>
    <t>LegacyPM&amp;M: Inv.453963- Common area Cleaning</t>
  </si>
  <si>
    <t>233</t>
  </si>
  <si>
    <t>LegacyPM&amp;M: Cleaning</t>
  </si>
  <si>
    <t>201</t>
  </si>
  <si>
    <t>LegacyPM&amp;M: Common area cleaning</t>
  </si>
  <si>
    <t>LegacyPM&amp;M: Inv.453957 Turn cleaning</t>
  </si>
  <si>
    <t>220</t>
  </si>
  <si>
    <t>LegacyPM&amp;M: Common areas cleaning</t>
  </si>
  <si>
    <t>227</t>
  </si>
  <si>
    <t>LegacyPM&amp;M: Inv.453992 - Collected laundry coins and cleaned laundry room</t>
  </si>
  <si>
    <t>251</t>
  </si>
  <si>
    <t>LegacyPM&amp;M: monthly cleaning and coin collection</t>
  </si>
  <si>
    <t>276</t>
  </si>
  <si>
    <t>LegacyPM&amp;M: Inv. dated4-11-26 - Monthly cleaning and extra cleaning to attic door.</t>
  </si>
  <si>
    <t>313</t>
  </si>
  <si>
    <t>LegacyPM&amp;M: Monthly cleaning</t>
  </si>
  <si>
    <t>Janitorial / Cleaning Subtotal</t>
  </si>
  <si>
    <t>51</t>
  </si>
  <si>
    <t>LegacyPM&amp;M: Mowing</t>
  </si>
  <si>
    <t>53</t>
  </si>
  <si>
    <t>LegacyPM&amp;M: Bushes</t>
  </si>
  <si>
    <t>52</t>
  </si>
  <si>
    <t>LegacyPM&amp;M: MOW 6/30</t>
  </si>
  <si>
    <t>LegacyPM&amp;M: 7/15 mow INV71139</t>
  </si>
  <si>
    <t>93</t>
  </si>
  <si>
    <t>Levi Jones: Inv.071144 - Mowing</t>
  </si>
  <si>
    <t>99</t>
  </si>
  <si>
    <t>Levi Jones: Mowing</t>
  </si>
  <si>
    <t>120</t>
  </si>
  <si>
    <t>114</t>
  </si>
  <si>
    <t>137</t>
  </si>
  <si>
    <t>139</t>
  </si>
  <si>
    <t>140</t>
  </si>
  <si>
    <t>LegacyPM&amp;M: Start of Fall Cleanup</t>
  </si>
  <si>
    <t>155</t>
  </si>
  <si>
    <t>LegacyPM&amp;M: Snow Removal</t>
  </si>
  <si>
    <t>167</t>
  </si>
  <si>
    <t>LegacyPM&amp;M: Inv.058785- Snow removal</t>
  </si>
  <si>
    <t>202</t>
  </si>
  <si>
    <t>LegacyPM&amp;M: Xtra trash haul</t>
  </si>
  <si>
    <t>207</t>
  </si>
  <si>
    <t>LegacyPM&amp;M: Shoveled snow twice</t>
  </si>
  <si>
    <t>218</t>
  </si>
  <si>
    <t>LegacyPM&amp;M: Pre-salt</t>
  </si>
  <si>
    <t>222</t>
  </si>
  <si>
    <t>LegacyPM&amp;M: Inv.453990 - Busted up ice glaciers for tenants to get out of garage and other areas and at doors where refreezing.</t>
  </si>
  <si>
    <t>221</t>
  </si>
  <si>
    <t>LegacyPM&amp;M: Inv.20263537- Plow</t>
  </si>
  <si>
    <t>LegacyPM&amp;M: Inv.20263537 -Ice melt application</t>
  </si>
  <si>
    <t>241</t>
  </si>
  <si>
    <t>LegacyPM&amp;M: Inv.653970 - Picked up trash</t>
  </si>
  <si>
    <t>265</t>
  </si>
  <si>
    <t>LegacyPM&amp;M: Inv.653992- Mow/Trim/blow</t>
  </si>
  <si>
    <t>282</t>
  </si>
  <si>
    <t>LegacyPM&amp;M: Inv.655305 - Partial trash/dump the trash around the property.</t>
  </si>
  <si>
    <t>LegacyPM&amp;M: Inv.655305- Mow/trim/blow</t>
  </si>
  <si>
    <t>284</t>
  </si>
  <si>
    <t>LegacyPM&amp;M: Ferns</t>
  </si>
  <si>
    <t>283</t>
  </si>
  <si>
    <t>LegacyPM&amp;M: Inv.655307 - Made new mulch beds in court yard and in front of building- 6 scoops and mulch.</t>
  </si>
  <si>
    <t>299</t>
  </si>
  <si>
    <t>LegacyPM&amp;M: Inv.655320 - Mow/Trim/Blow</t>
  </si>
  <si>
    <t>LegacyPM&amp;M: Inv.655327 - Mowing</t>
  </si>
  <si>
    <t>305</t>
  </si>
  <si>
    <t>LegacyPM&amp;M: Inv.655332 - Cut back hedges and cut tree limbs. Sprayed weeds.</t>
  </si>
  <si>
    <t>303</t>
  </si>
  <si>
    <t>LegacyPM&amp;M: Inv.655335 - Cut back trees on city told us about and cut back bushes. Cut back courtyard bushes and removed trash. used weed killer.</t>
  </si>
  <si>
    <t>Landscaping &amp; Snow Removal Subtotal</t>
  </si>
  <si>
    <t>61</t>
  </si>
  <si>
    <t>LegacyPM&amp;M: Pest control</t>
  </si>
  <si>
    <t>68</t>
  </si>
  <si>
    <t>LegacyPM&amp;M: Pest Contral</t>
  </si>
  <si>
    <t>95</t>
  </si>
  <si>
    <t>LegacyPM&amp;M: Inv.03-184102-0725 Pest Control</t>
  </si>
  <si>
    <t>119</t>
  </si>
  <si>
    <t>LegacyPM&amp;M: Pest Control Service for August</t>
  </si>
  <si>
    <t>156</t>
  </si>
  <si>
    <t>LegacyPM&amp;M: Inv.P-03-184102-1125 - Pest Control Service for Nov.</t>
  </si>
  <si>
    <t>LegacyPM&amp;M: Inv. P-03-184102- 1025- Pest Control for Oct.</t>
  </si>
  <si>
    <t>LegacyPM&amp;M: Inv. P-03-184102- 1225- Pest Control for Dec.</t>
  </si>
  <si>
    <t>249</t>
  </si>
  <si>
    <t>LegacyPM&amp;M: Inv.P-03-184102-0226 - Peat control service for Feb.</t>
  </si>
  <si>
    <t>LegacyPM&amp;M: Inv.P-03-184102- 0326 - Pest Control for March</t>
  </si>
  <si>
    <t>311</t>
  </si>
  <si>
    <t>LegacyPM&amp;M: Inv. P-03-184102- 0426 - Pest Control Service for April</t>
  </si>
  <si>
    <t>Pest Control Subtotal</t>
  </si>
  <si>
    <t>58</t>
  </si>
  <si>
    <t>LegacyPM&amp;M: AEP</t>
  </si>
  <si>
    <t>60</t>
  </si>
  <si>
    <t>LegacyPM&amp;M: Aep Hse meter</t>
  </si>
  <si>
    <t>77</t>
  </si>
  <si>
    <t>94</t>
  </si>
  <si>
    <t>LegacyPM&amp;M: Acc#024-383-774-5-5 - AEP Payment</t>
  </si>
  <si>
    <t>118</t>
  </si>
  <si>
    <t>LegacyPM&amp;M: AEP Payment</t>
  </si>
  <si>
    <t>160</t>
  </si>
  <si>
    <t>LegacyPM&amp;M: ACC#024-383-774-5- 5- AEP Payment</t>
  </si>
  <si>
    <t>203</t>
  </si>
  <si>
    <t>LegacyPM&amp;M: Acc#025-293-775-6-2 - AEP Payment</t>
  </si>
  <si>
    <t>228</t>
  </si>
  <si>
    <t>231</t>
  </si>
  <si>
    <t>LegacyPM&amp;M: Final Bill</t>
  </si>
  <si>
    <t>237</t>
  </si>
  <si>
    <t>LegacyPM&amp;M: Acc#023-004-776-6-4 -AEP Payment</t>
  </si>
  <si>
    <t>275</t>
  </si>
  <si>
    <t>LegacyPM&amp;M: Acc#024-383-774-5-5- Common area Payment</t>
  </si>
  <si>
    <t>LegacyPM&amp;M: Apt.5 Acc#025-293- 775-6-2 - AEP Payment</t>
  </si>
  <si>
    <t>Utilities - Electric Subtotal</t>
  </si>
  <si>
    <t>LegacyPM&amp;M: Gas payment</t>
  </si>
  <si>
    <t>74</t>
  </si>
  <si>
    <t>LegacyPM&amp;M: Roa Gas Delmont 0888401-7</t>
  </si>
  <si>
    <t>98</t>
  </si>
  <si>
    <t>LegacyPM&amp;M: Gas Payment</t>
  </si>
  <si>
    <t>116</t>
  </si>
  <si>
    <t>148</t>
  </si>
  <si>
    <t>LegacyPM&amp;M: Acc#0888401-7 - Gas Payment</t>
  </si>
  <si>
    <t>LegacyPM&amp;M: ACC#0888401-7- Gas payment</t>
  </si>
  <si>
    <t>LegacyPM&amp;M: Acct#0888401-7 - Gas Payment</t>
  </si>
  <si>
    <t>212</t>
  </si>
  <si>
    <t>LegacyPM&amp;M: Acc. 0888401-7 - gas payment</t>
  </si>
  <si>
    <t>LegacyPM&amp;M: Acc#088401-7- Gas payment</t>
  </si>
  <si>
    <t>LegacyPM&amp;M: Acc#0888401-7- Gas payment</t>
  </si>
  <si>
    <t>302</t>
  </si>
  <si>
    <t>LegacyPM&amp;M: Acc#0888401-7 - Gas payment</t>
  </si>
  <si>
    <t>Utilities - Gas Subtotal</t>
  </si>
  <si>
    <t>LegacyPM&amp;M: water payment</t>
  </si>
  <si>
    <t>LegacyPM&amp;M: Water Bill 2nd transaction</t>
  </si>
  <si>
    <t>LegacyPM&amp;M: Water Bill</t>
  </si>
  <si>
    <t>LegacyPM&amp;M: Inv.252358-510656 - Water payment</t>
  </si>
  <si>
    <t>101</t>
  </si>
  <si>
    <t>LegacyPM&amp;M: Inv.510656-9708430</t>
  </si>
  <si>
    <t>117</t>
  </si>
  <si>
    <t>LegacyPM&amp;M: Water payment</t>
  </si>
  <si>
    <t>141</t>
  </si>
  <si>
    <t>LegacyPM&amp;M: Inv.510656-9854812 - Water Payment</t>
  </si>
  <si>
    <t>LegacyPM&amp;M: ACC#252358-510656- Water payment</t>
  </si>
  <si>
    <t>LegacyPM&amp;M: Acct#252358-510656- Water payment</t>
  </si>
  <si>
    <t>204</t>
  </si>
  <si>
    <t>LegacyPM&amp;M: Inv.510656-10073855- Water payment</t>
  </si>
  <si>
    <t>LegacyPM&amp;M: Acc#252358-510656 - Water payment</t>
  </si>
  <si>
    <t>238</t>
  </si>
  <si>
    <t>273</t>
  </si>
  <si>
    <t>LegacyPM&amp;M: Acc#252358-510656- Water payment</t>
  </si>
  <si>
    <t>Utilities - Water &amp; Sewer Subtotal</t>
  </si>
  <si>
    <t>65</t>
  </si>
  <si>
    <t>LegacyPM&amp;M: Trash</t>
  </si>
  <si>
    <t>70</t>
  </si>
  <si>
    <t>LegacyPM&amp;M: 1712 Grandin Waste container pickup</t>
  </si>
  <si>
    <t>LegacyPM&amp;M: Acc#3-0973-0005219</t>
  </si>
  <si>
    <t>124</t>
  </si>
  <si>
    <t>LegacyPM&amp;M: Trash payment</t>
  </si>
  <si>
    <t>LegacyPM&amp;M: Trash Payment</t>
  </si>
  <si>
    <t>157</t>
  </si>
  <si>
    <t>LegacyPM&amp;M: ACC#3-0973- 0005219- Trash payment</t>
  </si>
  <si>
    <t>LegacyPM&amp;M: Inv. KD0000739460- Trash Payment</t>
  </si>
  <si>
    <t>LegacyPM&amp;M: Inv.653965-Trash payment</t>
  </si>
  <si>
    <t>LegacyPM&amp;M: Inv.KD0000750498 Trash payment</t>
  </si>
  <si>
    <t>LegacyPM&amp;M: Inv.KD0000763498 - Trash payment</t>
  </si>
  <si>
    <t>LegacyPM&amp;M: Inv.KD0000774900 - Trash payment</t>
  </si>
  <si>
    <t>LegacyPM&amp;M: Inv.KD0000787821 - Trash payment</t>
  </si>
  <si>
    <t>Utilities - Trash &amp; Garbage Subtotal</t>
  </si>
  <si>
    <t>TOTAL OPERATING EXPENSE DETAIL</t>
  </si>
  <si>
    <t>Month</t>
  </si>
  <si>
    <t>Section</t>
  </si>
  <si>
    <t>Bucket</t>
  </si>
  <si>
    <t>Category</t>
  </si>
  <si>
    <t>GL Code</t>
  </si>
  <si>
    <t>GL Name</t>
  </si>
  <si>
    <t>Expense</t>
  </si>
  <si>
    <t>Operating</t>
  </si>
  <si>
    <t>5404</t>
  </si>
  <si>
    <t>Garbage</t>
  </si>
  <si>
    <t>5403</t>
  </si>
  <si>
    <t>Electric</t>
  </si>
  <si>
    <t>5401</t>
  </si>
  <si>
    <t>Gas &amp; Propane</t>
  </si>
  <si>
    <t>5402</t>
  </si>
  <si>
    <t>Water &amp; Sewer</t>
  </si>
  <si>
    <t>5104</t>
  </si>
  <si>
    <t>Landscaping</t>
  </si>
  <si>
    <t>Capital</t>
  </si>
  <si>
    <t>5100</t>
  </si>
  <si>
    <t>REPAIRS &amp; MAINTENANCE</t>
  </si>
  <si>
    <t>5114</t>
  </si>
  <si>
    <t>5000</t>
  </si>
  <si>
    <t>Management Fees Expense</t>
  </si>
  <si>
    <t>5109</t>
  </si>
  <si>
    <t>Materials</t>
  </si>
  <si>
    <t>5102</t>
  </si>
  <si>
    <t>Janitorial</t>
  </si>
  <si>
    <t>5110</t>
  </si>
  <si>
    <t>Supplies</t>
  </si>
  <si>
    <t>5106</t>
  </si>
  <si>
    <t>Unit Turn</t>
  </si>
  <si>
    <t>5105</t>
  </si>
  <si>
    <t>Delmont - 1</t>
  </si>
  <si>
    <t>Income</t>
  </si>
  <si>
    <t>4111</t>
  </si>
  <si>
    <t>Matthew Slomba</t>
  </si>
  <si>
    <t>4110</t>
  </si>
  <si>
    <t>4700</t>
  </si>
  <si>
    <t>Delmont - 12</t>
  </si>
  <si>
    <t>Michael Colwell</t>
  </si>
  <si>
    <t>Delmont - 1G</t>
  </si>
  <si>
    <t>Dana Walker</t>
  </si>
  <si>
    <t>Delmont - 4</t>
  </si>
  <si>
    <t>Aeron Langheim</t>
  </si>
  <si>
    <t>Delmont - 5</t>
  </si>
  <si>
    <t>Trinidad Reyes</t>
  </si>
  <si>
    <t>Delmont - 8</t>
  </si>
  <si>
    <t>Nicholas Delong</t>
  </si>
  <si>
    <t>Delmont - 8G</t>
  </si>
  <si>
    <t>Delmont - 11</t>
  </si>
  <si>
    <t>Vivian Long</t>
  </si>
  <si>
    <t>Delmont - 7</t>
  </si>
  <si>
    <t>Hila Jahsmann</t>
  </si>
  <si>
    <t>Delmont - 10</t>
  </si>
  <si>
    <t>Seth Hamel</t>
  </si>
  <si>
    <t>Delmont - 2</t>
  </si>
  <si>
    <t>Cory Pedler</t>
  </si>
  <si>
    <t>Delmont - 6</t>
  </si>
  <si>
    <t>Frances Courson</t>
  </si>
  <si>
    <t>Delmont - 9</t>
  </si>
  <si>
    <t>Bobby Vanover</t>
  </si>
  <si>
    <t>Delmont - 3</t>
  </si>
  <si>
    <t>Alisha-Nicole Gray</t>
  </si>
  <si>
    <t>D908</t>
  </si>
  <si>
    <t>4121</t>
  </si>
  <si>
    <t>Laundry coins</t>
  </si>
  <si>
    <t>D1452</t>
  </si>
  <si>
    <t>Laundry Deposit</t>
  </si>
  <si>
    <t>4118</t>
  </si>
  <si>
    <t>Anna Deal</t>
  </si>
  <si>
    <t>D1554</t>
  </si>
  <si>
    <t>Wessex laundry coins</t>
  </si>
  <si>
    <t>Monique Jordan</t>
  </si>
  <si>
    <t>D1717</t>
  </si>
  <si>
    <t>Wessex Laundry coins</t>
  </si>
  <si>
    <t>D1729</t>
  </si>
  <si>
    <t>W/D COIN COLLECTION</t>
  </si>
  <si>
    <t>D1832</t>
  </si>
  <si>
    <t>Laundry Coin Collection 4/7</t>
  </si>
  <si>
    <t>D1891</t>
  </si>
  <si>
    <t>Delmont Laundry coins</t>
  </si>
  <si>
    <t>D1960</t>
  </si>
  <si>
    <t>Wessex- Del coin Collection</t>
  </si>
  <si>
    <t>ASSUMPTIONS &amp; METHODOLOGY NOTES</t>
  </si>
  <si>
    <t>SOURCE DATA</t>
  </si>
  <si>
    <t>This T-12 was built from the property manager's (LegacyPM&amp;M, on behalf of Wessex Homes, LLC) detailed owner statement for Delmont Apts, covering 04/01/2025-05/31/2026. The most recent 12 full months (June 2025-May 2026) were used for this trailing-twelve-month exhibit. All income and expense figures tie directly to that source document on a cash basis.</t>
  </si>
  <si>
    <t>CAPITAL EXPENDITURE vs. OPERATING EXPENSE CLASSIFICATION</t>
  </si>
  <si>
    <t>The source statement coded nearly all maintenance activity - from a leaky faucet to a full roof replacement - under one 'Repairs &amp; Maintenance' general ledger account, plus separate 'Unit Turn', 'Materials', and 'Supplies' accounts. Every invoice description in those accounts was reviewed individually and reclassified as follows:</t>
  </si>
  <si>
    <t xml:space="preserve">  - Capital (non-recurring): full or partial replacement of building systems or major components - roof, HVAC condenser/air handler systems, windows and exterior doors, appliances (refrigerators, washers), unit turn/remodel scope tied to a tenant change-over, and multi-invoice common area, garage, or laundry room renovation projects.</t>
  </si>
  <si>
    <t xml:space="preserve">  - Operating (recurring): routine repairs, parts replacement, service calls, diagnostics, consumable materials/supplies, contracted services (landscaping, janitorial, pest control), utilities, and management fees - i.e., costs expected to recur in the ordinary course of operating the property.</t>
  </si>
  <si>
    <t>This is a professional judgment call based on invoice descriptions provided by the property manager, not an engineering or accounting certification. A handful of line items were ambiguous (e.g., a single tile or supply purchase with no stated scope); those were conservatively left in Operating Expense unless the description clearly tied to a capital project. Buyers and their underwriting teams should independently verify any items material to their investment decision - see the Capital Expenditure Detail and Operating Expense Detail tabs for the full line-item support.</t>
  </si>
  <si>
    <t>KEY CAPITAL PROJECTS IDENTIFIED (Jun 2025 - May 2026)</t>
  </si>
  <si>
    <t xml:space="preserve">  - HVAC Systems ($15,150): Delmont #1 full HVAC replacement ($4,800, Jul-25); indoor/outdoor unit + 10kw heater kit replacement ($6,400 across two payments, Dec-25); outdoor condenser unit replacement ($3,950, Apr-26).</t>
  </si>
  <si>
    <t xml:space="preserve">  - Windows &amp; Doors ($7,534): building-wide window glazing/caulking/broken-glass replacement project ($6,000, Jun-Jul 25); front door/hinge/deadbolt replacement (Aug-25); back window repair/repaint project (Apr-26).</t>
  </si>
  <si>
    <t xml:space="preserve">  - Roof ($7,080): roof and gutter repairs (Jul-25 and Dec-25) and a roof replacement/repair project beginning with a $2,800 down payment and $3,000 final payment (May-26).</t>
  </si>
  <si>
    <t xml:space="preserve">  - Unit Turn / Remodel ($4,819): Unit #12 turn (drywall, paint, blinds, fixtures, Oct-Dec 25) and Unit #5 turn (lock, blinds, window, fridge hardware, GFI outlet, Feb-26).</t>
  </si>
  <si>
    <t xml:space="preserve">  - Garage Repairs ($3,352), Common Area Renovation ($3,680 - stairwell/corridor painting, light fixtures, blinds, door renumbering across Dec 25-May 26), Laundry Room Renovation ($1,217), and Appliances ($1,530 - washer and refrigerator replacements).</t>
  </si>
  <si>
    <t>HOW TO USE THIS WORKBOOK</t>
  </si>
  <si>
    <t xml:space="preserve">  - Cover: headline KPIs for a quick read.</t>
  </si>
  <si>
    <t xml:space="preserve">  - T-12 Summary: month-by-month Income, Operating Expenses, NOI, Capital Expenditures, and Net Cash Flow. All figures are formulas (SUMIFS) pulling from the Transaction Data tab, so the statement recalculates automatically if a category is reassigned.</t>
  </si>
  <si>
    <t xml:space="preserve">  - Transaction Data: every line item from the source statement in one sortable/filterable table, tagged by Bucket (Income/Operating/Capital) and Category. This is the single source of truth behind the Summary tab.</t>
  </si>
  <si>
    <t xml:space="preserve">  - Capital Expenditure Detail / Operating Expense Detail: the same transactions grouped and subtotaled by category for easy review and audit against the original owner statement.</t>
  </si>
  <si>
    <t>Prepared August 2026 by Investors Real Estate Partners (investorsrep.com) for marketing to prospective purchasers. Figures are unaudited and derived solely from the property manager's owner statement.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</si>
</sst>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quot;#,##0\);\-"/>
    <numFmt numFmtId="165" formatCode="0.0%;\(0.0%\);\-"/>
    <numFmt numFmtId="166" formatCode="mm/dd/yyyy"/>
  </numFmts>
  <fonts count="25" x14ac:knownFonts="1">
    <font>
      <sz val="11"/>
      <color theme="1"/>
      <name val="Calibri"/>
      <family val="2"/>
      <charset val="1"/>
    </font>
    <font>
      <b/>
      <sz val="28"/>
      <color rgb="FFFFFFFF"/>
      <name val="Calibri"/>
      <charset val="1"/>
    </font>
    <font>
      <sz val="15"/>
      <color rgb="FF49A3DA"/>
      <name val="Calibri"/>
      <charset val="1"/>
    </font>
    <font>
      <b/>
      <sz val="12"/>
      <color rgb="FFFFFFFF"/>
      <name val="Calibri"/>
      <charset val="1"/>
    </font>
    <font>
      <i/>
      <sz val="10"/>
      <color rgb="FFC7DCE6"/>
      <name val="Calibri"/>
      <charset val="1"/>
    </font>
    <font>
      <b/>
      <sz val="10"/>
      <color rgb="FFFFFFFF"/>
      <name val="Calibri"/>
      <charset val="1"/>
    </font>
    <font>
      <b/>
      <sz val="18"/>
      <color rgb="FF173F52"/>
      <name val="Calibri"/>
      <charset val="1"/>
    </font>
    <font>
      <b/>
      <sz val="11"/>
      <color rgb="FF173F52"/>
      <name val="Calibri"/>
      <charset val="1"/>
    </font>
    <font>
      <sz val="10.5"/>
      <color rgb="FF1A1A1A"/>
      <name val="Calibri"/>
      <charset val="1"/>
    </font>
    <font>
      <i/>
      <sz val="9"/>
      <color rgb="FF777777"/>
      <name val="Calibri"/>
      <charset val="1"/>
    </font>
    <font>
      <b/>
      <sz val="14"/>
      <color rgb="FF173F52"/>
      <name val="Calibri"/>
      <charset val="1"/>
    </font>
    <font>
      <i/>
      <sz val="10"/>
      <color rgb="FF545454"/>
      <name val="Calibri"/>
      <charset val="1"/>
    </font>
    <font>
      <b/>
      <sz val="10.5"/>
      <color rgb="FFFFFFFF"/>
      <name val="Calibri"/>
      <charset val="1"/>
    </font>
    <font>
      <b/>
      <sz val="11"/>
      <color rgb="FFFFFFFF"/>
      <name val="Calibri"/>
      <charset val="1"/>
    </font>
    <font>
      <b/>
      <sz val="10.5"/>
      <color rgb="FF1A1A1A"/>
      <name val="Calibri"/>
      <charset val="1"/>
    </font>
    <font>
      <b/>
      <sz val="10.5"/>
      <color rgb="FF173F52"/>
      <name val="Calibri"/>
      <charset val="1"/>
    </font>
    <font>
      <i/>
      <sz val="10.5"/>
      <color rgb="FF1A1A1A"/>
      <name val="Calibri"/>
      <charset val="1"/>
    </font>
    <font>
      <i/>
      <sz val="9.5"/>
      <color rgb="FF545454"/>
      <name val="Calibri"/>
      <charset val="1"/>
    </font>
    <font>
      <b/>
      <i/>
      <sz val="9.5"/>
      <color rgb="FF545454"/>
      <name val="Calibri"/>
      <charset val="1"/>
    </font>
    <font>
      <b/>
      <sz val="13"/>
      <color rgb="FF173F52"/>
      <name val="Calibri"/>
      <charset val="1"/>
    </font>
    <font>
      <b/>
      <sz val="9.5"/>
      <color rgb="FF173F52"/>
      <name val="Calibri"/>
      <charset val="1"/>
    </font>
    <font>
      <sz val="9.5"/>
      <color rgb="FF1A1A1A"/>
      <name val="Calibri"/>
      <charset val="1"/>
    </font>
    <font>
      <b/>
      <sz val="10"/>
      <color rgb="FF173F52"/>
      <name val="Calibri"/>
      <charset val="1"/>
    </font>
    <font>
      <b/>
      <sz val="11.5"/>
      <color rgb="FF173F52"/>
      <name val="Calibri"/>
      <charset val="1"/>
    </font>
    <font>
      <sz val="10"/>
      <color rgb="FF1A1A1A"/>
      <name val="Calibri"/>
      <charset val="1"/>
    </font>
  </fonts>
  <fills count="6">
    <fill>
      <patternFill patternType="none"/>
    </fill>
    <fill>
      <patternFill patternType="gray125"/>
    </fill>
    <fill>
      <patternFill patternType="solid">
        <fgColor rgb="FFF2F2F2"/>
        <bgColor rgb="FFFFFFFF"/>
      </patternFill>
    </fill>
    <fill>
      <patternFill patternType="solid">
        <fgColor rgb="FF173F52"/>
        <bgColor rgb="FF333399"/>
      </patternFill>
    </fill>
    <fill>
      <patternFill patternType="solid">
        <fgColor rgb="FF49A3DA"/>
        <bgColor rgb="FF339966"/>
      </patternFill>
    </fill>
    <fill>
      <patternFill patternType="solid">
        <fgColor rgb="FFD9D9D9"/>
        <bgColor rgb="FFC7DCE6"/>
      </patternFill>
    </fill>
  </fills>
  <borders count="4">
    <border>
      <left/>
      <right/>
      <top/>
      <bottom/>
      <diagonal/>
    </border>
    <border>
      <left style="thin">
        <color rgb="FFBFBFBF"/>
      </left>
      <right style="thin">
        <color rgb="FFBFBFBF"/>
      </right>
      <top style="thin">
        <color rgb="FFBFBFBF"/>
      </top>
      <bottom style="thin">
        <color rgb="FFBFBFBF"/>
      </bottom>
      <diagonal/>
    </border>
    <border>
      <left/>
      <right/>
      <top style="medium">
        <color rgb="FF173F52"/>
      </top>
      <bottom/>
      <diagonal/>
    </border>
    <border>
      <left/>
      <right/>
      <top style="thin">
        <color rgb="FF173F52"/>
      </top>
      <bottom/>
      <diagonal/>
    </border>
  </borders>
  <cellStyleXfs count="1">
    <xf numFmtId="0" fontId="0" fillId="0" borderId="0"/>
  </cellStyleXfs>
  <cellXfs count="49">
    <xf numFmtId="0" fontId="0" fillId="0" borderId="0" xfId="0"/>
    <xf numFmtId="0" fontId="0" fillId="2" borderId="0" xfId="0" applyFill="1"/>
    <xf numFmtId="0" fontId="0" fillId="3" borderId="0" xfId="0" applyFill="1"/>
    <xf numFmtId="17" fontId="12" fillId="4" borderId="0" xfId="0" applyNumberFormat="1" applyFont="1" applyFill="1" applyAlignment="1">
      <alignment horizontal="center"/>
    </xf>
    <xf numFmtId="0" fontId="12" fillId="3" borderId="0" xfId="0" applyFont="1" applyFill="1" applyAlignment="1">
      <alignment horizontal="center"/>
    </xf>
    <xf numFmtId="0" fontId="8" fillId="0" borderId="0" xfId="0" applyFont="1" applyAlignment="1">
      <alignment horizontal="left" indent="1"/>
    </xf>
    <xf numFmtId="164" fontId="8" fillId="0" borderId="0" xfId="0" applyNumberFormat="1" applyFont="1"/>
    <xf numFmtId="164" fontId="14" fillId="0" borderId="0" xfId="0" applyNumberFormat="1" applyFont="1"/>
    <xf numFmtId="0" fontId="15" fillId="0" borderId="2" xfId="0" applyFont="1" applyBorder="1" applyAlignment="1">
      <alignment horizontal="left"/>
    </xf>
    <xf numFmtId="164" fontId="15" fillId="0" borderId="2" xfId="0" applyNumberFormat="1" applyFont="1" applyBorder="1"/>
    <xf numFmtId="0" fontId="15" fillId="2" borderId="0" xfId="0" applyFont="1" applyFill="1" applyAlignment="1">
      <alignment horizontal="left"/>
    </xf>
    <xf numFmtId="164" fontId="15" fillId="2" borderId="0" xfId="0" applyNumberFormat="1" applyFont="1" applyFill="1"/>
    <xf numFmtId="0" fontId="13" fillId="3" borderId="0" xfId="0" applyFont="1" applyFill="1" applyAlignment="1">
      <alignment horizontal="left"/>
    </xf>
    <xf numFmtId="164" fontId="13" fillId="3" borderId="0" xfId="0" applyNumberFormat="1" applyFont="1" applyFill="1"/>
    <xf numFmtId="0" fontId="16" fillId="0" borderId="0" xfId="0" applyFont="1" applyAlignment="1">
      <alignment horizontal="left" indent="1"/>
    </xf>
    <xf numFmtId="165" fontId="17" fillId="0" borderId="0" xfId="0" applyNumberFormat="1" applyFont="1"/>
    <xf numFmtId="165" fontId="18" fillId="0" borderId="0" xfId="0" applyNumberFormat="1" applyFont="1"/>
    <xf numFmtId="0" fontId="20" fillId="5" borderId="0" xfId="0" applyFont="1" applyFill="1"/>
    <xf numFmtId="166" fontId="21" fillId="0" borderId="0" xfId="0" applyNumberFormat="1" applyFont="1"/>
    <xf numFmtId="0" fontId="21" fillId="0" borderId="0" xfId="0" applyFont="1"/>
    <xf numFmtId="0" fontId="21" fillId="0" borderId="0" xfId="0" applyFont="1" applyAlignment="1">
      <alignment vertical="top"/>
    </xf>
    <xf numFmtId="164" fontId="21" fillId="0" borderId="0" xfId="0" applyNumberFormat="1" applyFont="1"/>
    <xf numFmtId="164" fontId="22" fillId="2" borderId="3" xfId="0" applyNumberFormat="1" applyFont="1" applyFill="1" applyBorder="1"/>
    <xf numFmtId="164" fontId="3" fillId="3" borderId="0" xfId="0" applyNumberFormat="1" applyFont="1" applyFill="1"/>
    <xf numFmtId="166" fontId="21" fillId="2" borderId="0" xfId="0" applyNumberFormat="1" applyFont="1" applyFill="1"/>
    <xf numFmtId="17" fontId="21" fillId="2" borderId="0" xfId="0" applyNumberFormat="1" applyFont="1" applyFill="1"/>
    <xf numFmtId="0" fontId="21" fillId="2" borderId="0" xfId="0" applyFont="1" applyFill="1"/>
    <xf numFmtId="164" fontId="21" fillId="2" borderId="0" xfId="0" applyNumberFormat="1" applyFont="1" applyFill="1"/>
    <xf numFmtId="17" fontId="21" fillId="0" borderId="0" xfId="0" applyNumberFormat="1" applyFont="1"/>
    <xf numFmtId="0" fontId="23" fillId="0" borderId="0" xfId="0" applyFont="1" applyAlignment="1">
      <alignment horizontal="left" vertical="top" wrapText="1"/>
    </xf>
    <xf numFmtId="0" fontId="24" fillId="0" borderId="0" xfId="0" applyFont="1" applyAlignment="1">
      <alignment horizontal="left" vertical="top" wrapText="1"/>
    </xf>
    <xf numFmtId="0" fontId="0" fillId="2" borderId="0" xfId="0" applyFill="1"/>
    <xf numFmtId="0" fontId="1" fillId="3" borderId="0" xfId="0" applyFont="1" applyFill="1" applyAlignment="1">
      <alignment horizontal="left" vertical="center"/>
    </xf>
    <xf numFmtId="0" fontId="2" fillId="3" borderId="0" xfId="0" applyFont="1" applyFill="1"/>
    <xf numFmtId="0" fontId="3" fillId="3" borderId="0" xfId="0" applyFont="1" applyFill="1"/>
    <xf numFmtId="0" fontId="4" fillId="3" borderId="0" xfId="0" applyFont="1" applyFill="1"/>
    <xf numFmtId="0" fontId="5" fillId="4" borderId="1" xfId="0" applyFont="1" applyFill="1" applyBorder="1" applyAlignment="1">
      <alignment horizontal="center" vertical="center" wrapText="1"/>
    </xf>
    <xf numFmtId="164" fontId="6" fillId="2" borderId="1" xfId="0" applyNumberFormat="1" applyFont="1" applyFill="1" applyBorder="1" applyAlignment="1">
      <alignment horizontal="center" vertical="center"/>
    </xf>
    <xf numFmtId="0" fontId="7" fillId="0" borderId="0" xfId="0" applyFont="1"/>
    <xf numFmtId="0" fontId="8" fillId="0" borderId="0" xfId="0" applyFont="1" applyAlignment="1">
      <alignment horizontal="left" vertical="top" wrapText="1"/>
    </xf>
    <xf numFmtId="0" fontId="9" fillId="0" borderId="0" xfId="0" applyFont="1"/>
    <xf numFmtId="165" fontId="6" fillId="2" borderId="1" xfId="0" applyNumberFormat="1" applyFont="1" applyFill="1" applyBorder="1" applyAlignment="1">
      <alignment horizontal="center" vertical="center"/>
    </xf>
    <xf numFmtId="0" fontId="10" fillId="0" borderId="0" xfId="0" applyFont="1"/>
    <xf numFmtId="0" fontId="11" fillId="0" borderId="0" xfId="0" applyFont="1"/>
    <xf numFmtId="0" fontId="13" fillId="3" borderId="0" xfId="0" applyFont="1" applyFill="1" applyAlignment="1">
      <alignment horizontal="left" vertical="center" indent="1"/>
    </xf>
    <xf numFmtId="0" fontId="19" fillId="0" borderId="0" xfId="0" applyFont="1"/>
    <xf numFmtId="0" fontId="17" fillId="0" borderId="0" xfId="0" applyFont="1"/>
    <xf numFmtId="0" fontId="13" fillId="4" borderId="0" xfId="0" applyFont="1" applyFill="1" applyAlignment="1">
      <alignment horizontal="left" indent="1"/>
    </xf>
    <xf numFmtId="0" fontId="22" fillId="2" borderId="3" xfId="0" applyFont="1" applyFill="1" applyBorder="1" applyAlignment="1">
      <alignment horizontal="right" inden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77777"/>
      <rgbColor rgb="FF9999FF"/>
      <rgbColor rgb="FF993366"/>
      <rgbColor rgb="FFF2F2F2"/>
      <rgbColor rgb="FFCCFFFF"/>
      <rgbColor rgb="FF660066"/>
      <rgbColor rgb="FFFF8080"/>
      <rgbColor rgb="FF0066CC"/>
      <rgbColor rgb="FFC7DCE6"/>
      <rgbColor rgb="FF000080"/>
      <rgbColor rgb="FFFF00FF"/>
      <rgbColor rgb="FFFFFF00"/>
      <rgbColor rgb="FF00FFFF"/>
      <rgbColor rgb="FF800080"/>
      <rgbColor rgb="FF800000"/>
      <rgbColor rgb="FF008080"/>
      <rgbColor rgb="FF0000FF"/>
      <rgbColor rgb="FF00CCFF"/>
      <rgbColor rgb="FFCCFFFF"/>
      <rgbColor rgb="FFD9D9D9"/>
      <rgbColor rgb="FFFFFF99"/>
      <rgbColor rgb="FF99CCFF"/>
      <rgbColor rgb="FFFF99CC"/>
      <rgbColor rgb="FFCC99FF"/>
      <rgbColor rgb="FFFFCC99"/>
      <rgbColor rgb="FF3366FF"/>
      <rgbColor rgb="FF49A3DA"/>
      <rgbColor rgb="FF99CC00"/>
      <rgbColor rgb="FFFFCC00"/>
      <rgbColor rgb="FFFF9900"/>
      <rgbColor rgb="FFFF6600"/>
      <rgbColor rgb="FF545454"/>
      <rgbColor rgb="FF969696"/>
      <rgbColor rgb="FF173F52"/>
      <rgbColor rgb="FF339966"/>
      <rgbColor rgb="FF003300"/>
      <rgbColor rgb="FF333300"/>
      <rgbColor rgb="FF993300"/>
      <rgbColor rgb="FF993366"/>
      <rgbColor rgb="FF333399"/>
      <rgbColor rgb="FF1A1A1A"/>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7200</xdr:colOff>
      <xdr:row>3</xdr:row>
      <xdr:rowOff>9000</xdr:rowOff>
    </xdr:to>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41120" y="0"/>
          <a:ext cx="1980720" cy="580680"/>
        </a:xfrm>
        <a:prstGeom prst="rect">
          <a:avLst/>
        </a:prstGeom>
        <a:noFill/>
        <a:ln w="0">
          <a:noFill/>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73F52"/>
    <pageSetUpPr fitToPage="1"/>
  </sheetPr>
  <dimension ref="A1:N27"/>
  <sheetViews>
    <sheetView showGridLines="0" tabSelected="1" zoomScaleNormal="100" workbookViewId="0"/>
  </sheetViews>
  <sheetFormatPr defaultColWidth="8.6640625" defaultRowHeight="14.25" x14ac:dyDescent="0.45"/>
  <cols>
    <col min="1" max="1" width="2" customWidth="1"/>
    <col min="2" max="13" width="14" customWidth="1"/>
    <col min="14" max="14" width="2" customWidth="1"/>
  </cols>
  <sheetData>
    <row r="1" spans="1:14" x14ac:dyDescent="0.45">
      <c r="A1" s="1"/>
      <c r="B1" s="31"/>
      <c r="C1" s="31"/>
      <c r="D1" s="31"/>
      <c r="E1" s="31"/>
      <c r="F1" s="31"/>
      <c r="G1" s="31"/>
      <c r="H1" s="31"/>
      <c r="I1" s="1"/>
      <c r="J1" s="1"/>
      <c r="K1" s="1"/>
      <c r="L1" s="1"/>
      <c r="M1" s="1"/>
      <c r="N1" s="1"/>
    </row>
    <row r="2" spans="1:14" x14ac:dyDescent="0.45">
      <c r="A2" s="1"/>
      <c r="B2" s="31"/>
      <c r="C2" s="31"/>
      <c r="D2" s="31"/>
      <c r="E2" s="31"/>
      <c r="F2" s="31"/>
      <c r="G2" s="31"/>
      <c r="H2" s="31"/>
      <c r="I2" s="1"/>
      <c r="J2" s="1"/>
      <c r="K2" s="1"/>
      <c r="L2" s="1"/>
      <c r="M2" s="1"/>
      <c r="N2" s="1"/>
    </row>
    <row r="3" spans="1:14" x14ac:dyDescent="0.45">
      <c r="A3" s="1"/>
      <c r="B3" s="31"/>
      <c r="C3" s="31"/>
      <c r="D3" s="31"/>
      <c r="E3" s="31"/>
      <c r="F3" s="31"/>
      <c r="G3" s="31"/>
      <c r="H3" s="31"/>
      <c r="I3" s="1"/>
      <c r="J3" s="1"/>
      <c r="K3" s="1"/>
      <c r="L3" s="1"/>
      <c r="M3" s="1"/>
      <c r="N3" s="1"/>
    </row>
    <row r="4" spans="1:14" x14ac:dyDescent="0.45">
      <c r="A4" s="2"/>
      <c r="B4" s="2"/>
      <c r="C4" s="2"/>
      <c r="D4" s="2"/>
      <c r="E4" s="2"/>
      <c r="F4" s="2"/>
      <c r="G4" s="2"/>
      <c r="H4" s="2"/>
      <c r="I4" s="2"/>
      <c r="J4" s="2"/>
      <c r="K4" s="2"/>
      <c r="L4" s="2"/>
      <c r="M4" s="2"/>
      <c r="N4" s="2"/>
    </row>
    <row r="5" spans="1:14" ht="36" x14ac:dyDescent="0.45">
      <c r="A5" s="2"/>
      <c r="B5" s="32" t="s">
        <v>0</v>
      </c>
      <c r="C5" s="32"/>
      <c r="D5" s="32"/>
      <c r="E5" s="32"/>
      <c r="F5" s="32"/>
      <c r="G5" s="32"/>
      <c r="H5" s="32"/>
      <c r="I5" s="32"/>
      <c r="J5" s="32"/>
      <c r="K5" s="32"/>
      <c r="L5" s="32"/>
      <c r="M5" s="32"/>
      <c r="N5" s="32"/>
    </row>
    <row r="6" spans="1:14" ht="19.5" x14ac:dyDescent="0.6">
      <c r="A6" s="2"/>
      <c r="B6" s="33" t="s">
        <v>1</v>
      </c>
      <c r="C6" s="33"/>
      <c r="D6" s="33"/>
      <c r="E6" s="33"/>
      <c r="F6" s="33"/>
      <c r="G6" s="33"/>
      <c r="H6" s="33"/>
      <c r="I6" s="33"/>
      <c r="J6" s="33"/>
      <c r="K6" s="33"/>
      <c r="L6" s="33"/>
      <c r="M6" s="33"/>
      <c r="N6" s="33"/>
    </row>
    <row r="7" spans="1:14" ht="15.75" x14ac:dyDescent="0.5">
      <c r="A7" s="2"/>
      <c r="B7" s="34" t="s">
        <v>2</v>
      </c>
      <c r="C7" s="34"/>
      <c r="D7" s="34"/>
      <c r="E7" s="34"/>
      <c r="F7" s="34"/>
      <c r="G7" s="34"/>
      <c r="H7" s="34"/>
      <c r="I7" s="34"/>
      <c r="J7" s="34"/>
      <c r="K7" s="34"/>
      <c r="L7" s="34"/>
      <c r="M7" s="34"/>
      <c r="N7" s="34"/>
    </row>
    <row r="8" spans="1:14" x14ac:dyDescent="0.45">
      <c r="A8" s="2"/>
      <c r="B8" s="35" t="s">
        <v>3</v>
      </c>
      <c r="C8" s="35"/>
      <c r="D8" s="35"/>
      <c r="E8" s="35"/>
      <c r="F8" s="35"/>
      <c r="G8" s="35"/>
      <c r="H8" s="35"/>
      <c r="I8" s="35"/>
      <c r="J8" s="35"/>
      <c r="K8" s="35"/>
      <c r="L8" s="35"/>
      <c r="M8" s="35"/>
      <c r="N8" s="35"/>
    </row>
    <row r="11" spans="1:14" ht="27.75" customHeight="1" x14ac:dyDescent="0.45">
      <c r="B11" s="36" t="s">
        <v>4</v>
      </c>
      <c r="C11" s="36"/>
      <c r="D11" s="36"/>
      <c r="F11" s="36" t="s">
        <v>5</v>
      </c>
      <c r="G11" s="36"/>
      <c r="H11" s="36"/>
      <c r="J11" s="36" t="s">
        <v>6</v>
      </c>
      <c r="K11" s="36"/>
      <c r="L11" s="36"/>
    </row>
    <row r="13" spans="1:14" ht="33.75" customHeight="1" x14ac:dyDescent="0.45">
      <c r="B13" s="37">
        <v>107477.25</v>
      </c>
      <c r="C13" s="37"/>
      <c r="D13" s="37"/>
      <c r="F13" s="37">
        <v>40957.910000000003</v>
      </c>
      <c r="G13" s="37"/>
      <c r="H13" s="37"/>
      <c r="J13" s="37">
        <v>66519.34</v>
      </c>
      <c r="K13" s="37"/>
      <c r="L13" s="37"/>
    </row>
    <row r="15" spans="1:14" ht="27.75" customHeight="1" x14ac:dyDescent="0.45">
      <c r="B15" s="36" t="s">
        <v>7</v>
      </c>
      <c r="C15" s="36"/>
      <c r="D15" s="36"/>
      <c r="F15" s="36" t="s">
        <v>8</v>
      </c>
      <c r="G15" s="36"/>
      <c r="H15" s="36"/>
      <c r="J15" s="36" t="s">
        <v>9</v>
      </c>
      <c r="K15" s="36"/>
      <c r="L15" s="36"/>
    </row>
    <row r="17" spans="2:14" ht="33.75" customHeight="1" x14ac:dyDescent="0.45">
      <c r="B17" s="41">
        <v>0.381084462060576</v>
      </c>
      <c r="C17" s="41"/>
      <c r="D17" s="41"/>
      <c r="F17" s="37">
        <v>44362.080000000002</v>
      </c>
      <c r="G17" s="37"/>
      <c r="H17" s="37"/>
      <c r="J17" s="37">
        <v>22157.26</v>
      </c>
      <c r="K17" s="37"/>
      <c r="L17" s="37"/>
    </row>
    <row r="19" spans="2:14" x14ac:dyDescent="0.45">
      <c r="B19" s="38" t="s">
        <v>10</v>
      </c>
      <c r="C19" s="38"/>
      <c r="D19" s="38"/>
      <c r="E19" s="38"/>
      <c r="F19" s="38"/>
      <c r="G19" s="38"/>
      <c r="H19" s="38"/>
      <c r="I19" s="38"/>
      <c r="J19" s="38"/>
      <c r="K19" s="38"/>
      <c r="L19" s="38"/>
      <c r="M19" s="38"/>
      <c r="N19" s="38"/>
    </row>
    <row r="20" spans="2:14" ht="15" customHeight="1" x14ac:dyDescent="0.45">
      <c r="B20" s="39" t="s">
        <v>11</v>
      </c>
      <c r="C20" s="39"/>
      <c r="D20" s="39"/>
      <c r="E20" s="39"/>
      <c r="F20" s="39"/>
      <c r="G20" s="39"/>
      <c r="H20" s="39"/>
      <c r="I20" s="39"/>
      <c r="J20" s="39"/>
      <c r="K20" s="39"/>
      <c r="L20" s="39"/>
      <c r="M20" s="39"/>
      <c r="N20" s="39"/>
    </row>
    <row r="21" spans="2:14" x14ac:dyDescent="0.45">
      <c r="B21" s="39"/>
      <c r="C21" s="39"/>
      <c r="D21" s="39"/>
      <c r="E21" s="39"/>
      <c r="F21" s="39"/>
      <c r="G21" s="39"/>
      <c r="H21" s="39"/>
      <c r="I21" s="39"/>
      <c r="J21" s="39"/>
      <c r="K21" s="39"/>
      <c r="L21" s="39"/>
      <c r="M21" s="39"/>
      <c r="N21" s="39"/>
    </row>
    <row r="22" spans="2:14" x14ac:dyDescent="0.45">
      <c r="B22" s="39"/>
      <c r="C22" s="39"/>
      <c r="D22" s="39"/>
      <c r="E22" s="39"/>
      <c r="F22" s="39"/>
      <c r="G22" s="39"/>
      <c r="H22" s="39"/>
      <c r="I22" s="39"/>
      <c r="J22" s="39"/>
      <c r="K22" s="39"/>
      <c r="L22" s="39"/>
      <c r="M22" s="39"/>
      <c r="N22" s="39"/>
    </row>
    <row r="23" spans="2:14" x14ac:dyDescent="0.45">
      <c r="B23" s="39"/>
      <c r="C23" s="39"/>
      <c r="D23" s="39"/>
      <c r="E23" s="39"/>
      <c r="F23" s="39"/>
      <c r="G23" s="39"/>
      <c r="H23" s="39"/>
      <c r="I23" s="39"/>
      <c r="J23" s="39"/>
      <c r="K23" s="39"/>
      <c r="L23" s="39"/>
      <c r="M23" s="39"/>
      <c r="N23" s="39"/>
    </row>
    <row r="24" spans="2:14" x14ac:dyDescent="0.45">
      <c r="B24" s="39"/>
      <c r="C24" s="39"/>
      <c r="D24" s="39"/>
      <c r="E24" s="39"/>
      <c r="F24" s="39"/>
      <c r="G24" s="39"/>
      <c r="H24" s="39"/>
      <c r="I24" s="39"/>
      <c r="J24" s="39"/>
      <c r="K24" s="39"/>
      <c r="L24" s="39"/>
      <c r="M24" s="39"/>
      <c r="N24" s="39"/>
    </row>
    <row r="25" spans="2:14" x14ac:dyDescent="0.45">
      <c r="B25" s="39"/>
      <c r="C25" s="39"/>
      <c r="D25" s="39"/>
      <c r="E25" s="39"/>
      <c r="F25" s="39"/>
      <c r="G25" s="39"/>
      <c r="H25" s="39"/>
      <c r="I25" s="39"/>
      <c r="J25" s="39"/>
      <c r="K25" s="39"/>
      <c r="L25" s="39"/>
      <c r="M25" s="39"/>
      <c r="N25" s="39"/>
    </row>
    <row r="27" spans="2:14" x14ac:dyDescent="0.45">
      <c r="B27" s="40" t="s">
        <v>12</v>
      </c>
      <c r="C27" s="40"/>
      <c r="D27" s="40"/>
      <c r="E27" s="40"/>
      <c r="F27" s="40"/>
      <c r="G27" s="40"/>
      <c r="H27" s="40"/>
      <c r="I27" s="40"/>
      <c r="J27" s="40"/>
      <c r="K27" s="40"/>
      <c r="L27" s="40"/>
      <c r="M27" s="40"/>
      <c r="N27" s="40"/>
    </row>
  </sheetData>
  <mergeCells count="20">
    <mergeCell ref="B19:N19"/>
    <mergeCell ref="B20:N25"/>
    <mergeCell ref="B27:N27"/>
    <mergeCell ref="B15:D15"/>
    <mergeCell ref="F15:H15"/>
    <mergeCell ref="J15:L15"/>
    <mergeCell ref="B17:D17"/>
    <mergeCell ref="F17:H17"/>
    <mergeCell ref="J17:L17"/>
    <mergeCell ref="B11:D11"/>
    <mergeCell ref="F11:H11"/>
    <mergeCell ref="J11:L11"/>
    <mergeCell ref="B13:D13"/>
    <mergeCell ref="F13:H13"/>
    <mergeCell ref="J13:L13"/>
    <mergeCell ref="B1:H3"/>
    <mergeCell ref="B5:N5"/>
    <mergeCell ref="B6:N6"/>
    <mergeCell ref="B7:N7"/>
    <mergeCell ref="B8:N8"/>
  </mergeCells>
  <pageMargins left="0.3" right="0.3" top="0.4" bottom="0.4" header="0.511811023622047" footer="0.511811023622047"/>
  <pageSetup fitToHeight="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173F52"/>
    <pageSetUpPr fitToPage="1"/>
  </sheetPr>
  <dimension ref="A1:N43"/>
  <sheetViews>
    <sheetView showGridLines="0" zoomScaleNormal="100" workbookViewId="0">
      <pane xSplit="1" ySplit="4" topLeftCell="B19" activePane="bottomRight" state="frozen"/>
      <selection pane="topRight" activeCell="B1" sqref="B1"/>
      <selection pane="bottomLeft" activeCell="A5" sqref="A5"/>
      <selection pane="bottomRight" sqref="A1:N1"/>
    </sheetView>
  </sheetViews>
  <sheetFormatPr defaultColWidth="8.6640625" defaultRowHeight="14.25" x14ac:dyDescent="0.45"/>
  <cols>
    <col min="1" max="1" width="34" customWidth="1"/>
    <col min="2" max="13" width="10.53125" customWidth="1"/>
    <col min="14" max="14" width="12" customWidth="1"/>
  </cols>
  <sheetData>
    <row r="1" spans="1:14" ht="18" x14ac:dyDescent="0.55000000000000004">
      <c r="A1" s="42" t="s">
        <v>13</v>
      </c>
      <c r="B1" s="42"/>
      <c r="C1" s="42"/>
      <c r="D1" s="42"/>
      <c r="E1" s="42"/>
      <c r="F1" s="42"/>
      <c r="G1" s="42"/>
      <c r="H1" s="42"/>
      <c r="I1" s="42"/>
      <c r="J1" s="42"/>
      <c r="K1" s="42"/>
      <c r="L1" s="42"/>
      <c r="M1" s="42"/>
      <c r="N1" s="42"/>
    </row>
    <row r="2" spans="1:14" x14ac:dyDescent="0.45">
      <c r="A2" s="43" t="s">
        <v>14</v>
      </c>
      <c r="B2" s="43"/>
      <c r="C2" s="43"/>
      <c r="D2" s="43"/>
      <c r="E2" s="43"/>
      <c r="F2" s="43"/>
      <c r="G2" s="43"/>
      <c r="H2" s="43"/>
      <c r="I2" s="43"/>
      <c r="J2" s="43"/>
      <c r="K2" s="43"/>
      <c r="L2" s="43"/>
      <c r="M2" s="43"/>
      <c r="N2" s="43"/>
    </row>
    <row r="4" spans="1:14" ht="18" customHeight="1" x14ac:dyDescent="0.45">
      <c r="B4" s="3">
        <v>45809</v>
      </c>
      <c r="C4" s="3">
        <v>45839</v>
      </c>
      <c r="D4" s="3">
        <v>45870</v>
      </c>
      <c r="E4" s="3">
        <v>45901</v>
      </c>
      <c r="F4" s="3">
        <v>45931</v>
      </c>
      <c r="G4" s="3">
        <v>45962</v>
      </c>
      <c r="H4" s="3">
        <v>45992</v>
      </c>
      <c r="I4" s="3">
        <v>46023</v>
      </c>
      <c r="J4" s="3">
        <v>46054</v>
      </c>
      <c r="K4" s="3">
        <v>46082</v>
      </c>
      <c r="L4" s="3">
        <v>46113</v>
      </c>
      <c r="M4" s="3">
        <v>46143</v>
      </c>
      <c r="N4" s="4" t="s">
        <v>15</v>
      </c>
    </row>
    <row r="5" spans="1:14" ht="19.5" customHeight="1" x14ac:dyDescent="0.45">
      <c r="A5" s="44" t="s">
        <v>16</v>
      </c>
      <c r="B5" s="44"/>
      <c r="C5" s="44"/>
      <c r="D5" s="44"/>
      <c r="E5" s="44"/>
      <c r="F5" s="44"/>
      <c r="G5" s="44"/>
      <c r="H5" s="44"/>
      <c r="I5" s="44"/>
      <c r="J5" s="44"/>
      <c r="K5" s="44"/>
      <c r="L5" s="44"/>
      <c r="M5" s="44"/>
      <c r="N5" s="44"/>
    </row>
    <row r="6" spans="1:14" x14ac:dyDescent="0.45">
      <c r="A6" s="5" t="s">
        <v>17</v>
      </c>
      <c r="B6" s="6">
        <f>SUMIFS('Transaction Data'!$J:$J,'Transaction Data'!$F:$F,$A6,'Transaction Data'!$B:$B,B$4)</f>
        <v>8985</v>
      </c>
      <c r="C6" s="6">
        <f>SUMIFS('Transaction Data'!$J:$J,'Transaction Data'!$F:$F,$A6,'Transaction Data'!$B:$B,C$4)</f>
        <v>8610</v>
      </c>
      <c r="D6" s="6">
        <f>SUMIFS('Transaction Data'!$J:$J,'Transaction Data'!$F:$F,$A6,'Transaction Data'!$B:$B,D$4)</f>
        <v>8685</v>
      </c>
      <c r="E6" s="6">
        <f>SUMIFS('Transaction Data'!$J:$J,'Transaction Data'!$F:$F,$A6,'Transaction Data'!$B:$B,E$4)</f>
        <v>9055</v>
      </c>
      <c r="F6" s="6">
        <f>SUMIFS('Transaction Data'!$J:$J,'Transaction Data'!$F:$F,$A6,'Transaction Data'!$B:$B,F$4)</f>
        <v>8804</v>
      </c>
      <c r="G6" s="6">
        <f>SUMIFS('Transaction Data'!$J:$J,'Transaction Data'!$F:$F,$A6,'Transaction Data'!$B:$B,G$4)</f>
        <v>9010</v>
      </c>
      <c r="H6" s="6">
        <f>SUMIFS('Transaction Data'!$J:$J,'Transaction Data'!$F:$F,$A6,'Transaction Data'!$B:$B,H$4)</f>
        <v>8310</v>
      </c>
      <c r="I6" s="6">
        <f>SUMIFS('Transaction Data'!$J:$J,'Transaction Data'!$F:$F,$A6,'Transaction Data'!$B:$B,I$4)</f>
        <v>7995</v>
      </c>
      <c r="J6" s="6">
        <f>SUMIFS('Transaction Data'!$J:$J,'Transaction Data'!$F:$F,$A6,'Transaction Data'!$B:$B,J$4)</f>
        <v>8746.48</v>
      </c>
      <c r="K6" s="6">
        <f>SUMIFS('Transaction Data'!$J:$J,'Transaction Data'!$F:$F,$A6,'Transaction Data'!$B:$B,K$4)</f>
        <v>10391.9</v>
      </c>
      <c r="L6" s="6">
        <f>SUMIFS('Transaction Data'!$J:$J,'Transaction Data'!$F:$F,$A6,'Transaction Data'!$B:$B,L$4)</f>
        <v>10218.619999999999</v>
      </c>
      <c r="M6" s="6">
        <f>SUMIFS('Transaction Data'!$J:$J,'Transaction Data'!$F:$F,$A6,'Transaction Data'!$B:$B,M$4)</f>
        <v>10819</v>
      </c>
      <c r="N6" s="7">
        <f t="shared" ref="N6:N11" si="0">SUM(B6:M6)</f>
        <v>109629.99999999999</v>
      </c>
    </row>
    <row r="7" spans="1:14" x14ac:dyDescent="0.45">
      <c r="A7" s="5" t="s">
        <v>18</v>
      </c>
      <c r="B7" s="6">
        <f>SUMIFS('Transaction Data'!$J:$J,'Transaction Data'!$F:$F,$A7,'Transaction Data'!$B:$B,B$4)</f>
        <v>50</v>
      </c>
      <c r="C7" s="6">
        <f>SUMIFS('Transaction Data'!$J:$J,'Transaction Data'!$F:$F,$A7,'Transaction Data'!$B:$B,C$4)</f>
        <v>25</v>
      </c>
      <c r="D7" s="6">
        <f>SUMIFS('Transaction Data'!$J:$J,'Transaction Data'!$F:$F,$A7,'Transaction Data'!$B:$B,D$4)</f>
        <v>25</v>
      </c>
      <c r="E7" s="6">
        <f>SUMIFS('Transaction Data'!$J:$J,'Transaction Data'!$F:$F,$A7,'Transaction Data'!$B:$B,E$4)</f>
        <v>25</v>
      </c>
      <c r="F7" s="6">
        <f>SUMIFS('Transaction Data'!$J:$J,'Transaction Data'!$F:$F,$A7,'Transaction Data'!$B:$B,F$4)</f>
        <v>50</v>
      </c>
      <c r="G7" s="6">
        <f>SUMIFS('Transaction Data'!$J:$J,'Transaction Data'!$F:$F,$A7,'Transaction Data'!$B:$B,G$4)</f>
        <v>25</v>
      </c>
      <c r="H7" s="6">
        <f>SUMIFS('Transaction Data'!$J:$J,'Transaction Data'!$F:$F,$A7,'Transaction Data'!$B:$B,H$4)</f>
        <v>25</v>
      </c>
      <c r="I7" s="6">
        <f>SUMIFS('Transaction Data'!$J:$J,'Transaction Data'!$F:$F,$A7,'Transaction Data'!$B:$B,I$4)</f>
        <v>50</v>
      </c>
      <c r="J7" s="6">
        <f>SUMIFS('Transaction Data'!$J:$J,'Transaction Data'!$F:$F,$A7,'Transaction Data'!$B:$B,J$4)</f>
        <v>25.52</v>
      </c>
      <c r="K7" s="6">
        <f>SUMIFS('Transaction Data'!$J:$J,'Transaction Data'!$F:$F,$A7,'Transaction Data'!$B:$B,K$4)</f>
        <v>199.48</v>
      </c>
      <c r="L7" s="6">
        <f>SUMIFS('Transaction Data'!$J:$J,'Transaction Data'!$F:$F,$A7,'Transaction Data'!$B:$B,L$4)</f>
        <v>50</v>
      </c>
      <c r="M7" s="6">
        <f>SUMIFS('Transaction Data'!$J:$J,'Transaction Data'!$F:$F,$A7,'Transaction Data'!$B:$B,M$4)</f>
        <v>25</v>
      </c>
      <c r="N7" s="7">
        <f t="shared" si="0"/>
        <v>575</v>
      </c>
    </row>
    <row r="8" spans="1:14" x14ac:dyDescent="0.45">
      <c r="A8" s="5" t="s">
        <v>19</v>
      </c>
      <c r="B8" s="6">
        <f>SUMIFS('Transaction Data'!$J:$J,'Transaction Data'!$F:$F,$A8,'Transaction Data'!$B:$B,B$4)</f>
        <v>0</v>
      </c>
      <c r="C8" s="6">
        <f>SUMIFS('Transaction Data'!$J:$J,'Transaction Data'!$F:$F,$A8,'Transaction Data'!$B:$B,C$4)</f>
        <v>0</v>
      </c>
      <c r="D8" s="6">
        <f>SUMIFS('Transaction Data'!$J:$J,'Transaction Data'!$F:$F,$A8,'Transaction Data'!$B:$B,D$4)</f>
        <v>0</v>
      </c>
      <c r="E8" s="6">
        <f>SUMIFS('Transaction Data'!$J:$J,'Transaction Data'!$F:$F,$A8,'Transaction Data'!$B:$B,E$4)</f>
        <v>137.75</v>
      </c>
      <c r="F8" s="6">
        <f>SUMIFS('Transaction Data'!$J:$J,'Transaction Data'!$F:$F,$A8,'Transaction Data'!$B:$B,F$4)</f>
        <v>0</v>
      </c>
      <c r="G8" s="6">
        <f>SUMIFS('Transaction Data'!$J:$J,'Transaction Data'!$F:$F,$A8,'Transaction Data'!$B:$B,G$4)</f>
        <v>0</v>
      </c>
      <c r="H8" s="6">
        <f>SUMIFS('Transaction Data'!$J:$J,'Transaction Data'!$F:$F,$A8,'Transaction Data'!$B:$B,H$4)</f>
        <v>0</v>
      </c>
      <c r="I8" s="6">
        <f>SUMIFS('Transaction Data'!$J:$J,'Transaction Data'!$F:$F,$A8,'Transaction Data'!$B:$B,I$4)</f>
        <v>55.5</v>
      </c>
      <c r="J8" s="6">
        <f>SUMIFS('Transaction Data'!$J:$J,'Transaction Data'!$F:$F,$A8,'Transaction Data'!$B:$B,J$4)</f>
        <v>103.25</v>
      </c>
      <c r="K8" s="6">
        <f>SUMIFS('Transaction Data'!$J:$J,'Transaction Data'!$F:$F,$A8,'Transaction Data'!$B:$B,K$4)</f>
        <v>147.5</v>
      </c>
      <c r="L8" s="6">
        <f>SUMIFS('Transaction Data'!$J:$J,'Transaction Data'!$F:$F,$A8,'Transaction Data'!$B:$B,L$4)</f>
        <v>153.25</v>
      </c>
      <c r="M8" s="6">
        <f>SUMIFS('Transaction Data'!$J:$J,'Transaction Data'!$F:$F,$A8,'Transaction Data'!$B:$B,M$4)</f>
        <v>0</v>
      </c>
      <c r="N8" s="7">
        <f t="shared" si="0"/>
        <v>597.25</v>
      </c>
    </row>
    <row r="9" spans="1:14" x14ac:dyDescent="0.45">
      <c r="A9" s="5" t="s">
        <v>20</v>
      </c>
      <c r="B9" s="6">
        <f>SUMIFS('Transaction Data'!$J:$J,'Transaction Data'!$F:$F,$A9,'Transaction Data'!$B:$B,B$4)</f>
        <v>0</v>
      </c>
      <c r="C9" s="6">
        <f>SUMIFS('Transaction Data'!$J:$J,'Transaction Data'!$F:$F,$A9,'Transaction Data'!$B:$B,C$4)</f>
        <v>0</v>
      </c>
      <c r="D9" s="6">
        <f>SUMIFS('Transaction Data'!$J:$J,'Transaction Data'!$F:$F,$A9,'Transaction Data'!$B:$B,D$4)</f>
        <v>0</v>
      </c>
      <c r="E9" s="6">
        <f>SUMIFS('Transaction Data'!$J:$J,'Transaction Data'!$F:$F,$A9,'Transaction Data'!$B:$B,E$4)</f>
        <v>0</v>
      </c>
      <c r="F9" s="6">
        <f>SUMIFS('Transaction Data'!$J:$J,'Transaction Data'!$F:$F,$A9,'Transaction Data'!$B:$B,F$4)</f>
        <v>0</v>
      </c>
      <c r="G9" s="6">
        <f>SUMIFS('Transaction Data'!$J:$J,'Transaction Data'!$F:$F,$A9,'Transaction Data'!$B:$B,G$4)</f>
        <v>0</v>
      </c>
      <c r="H9" s="6">
        <f>SUMIFS('Transaction Data'!$J:$J,'Transaction Data'!$F:$F,$A9,'Transaction Data'!$B:$B,H$4)</f>
        <v>0</v>
      </c>
      <c r="I9" s="6">
        <f>SUMIFS('Transaction Data'!$J:$J,'Transaction Data'!$F:$F,$A9,'Transaction Data'!$B:$B,I$4)</f>
        <v>0</v>
      </c>
      <c r="J9" s="6">
        <f>SUMIFS('Transaction Data'!$J:$J,'Transaction Data'!$F:$F,$A9,'Transaction Data'!$B:$B,J$4)</f>
        <v>0</v>
      </c>
      <c r="K9" s="6">
        <f>SUMIFS('Transaction Data'!$J:$J,'Transaction Data'!$F:$F,$A9,'Transaction Data'!$B:$B,K$4)</f>
        <v>0</v>
      </c>
      <c r="L9" s="6">
        <f>SUMIFS('Transaction Data'!$J:$J,'Transaction Data'!$F:$F,$A9,'Transaction Data'!$B:$B,L$4)</f>
        <v>0</v>
      </c>
      <c r="M9" s="6">
        <f>SUMIFS('Transaction Data'!$J:$J,'Transaction Data'!$F:$F,$A9,'Transaction Data'!$B:$B,M$4)</f>
        <v>0</v>
      </c>
      <c r="N9" s="7">
        <f t="shared" si="0"/>
        <v>0</v>
      </c>
    </row>
    <row r="10" spans="1:14" x14ac:dyDescent="0.45">
      <c r="A10" s="5" t="s">
        <v>21</v>
      </c>
      <c r="B10" s="6">
        <f>SUMIFS('Transaction Data'!$J:$J,'Transaction Data'!$F:$F,$A10,'Transaction Data'!$B:$B,B$4)</f>
        <v>-2535</v>
      </c>
      <c r="C10" s="6">
        <f>SUMIFS('Transaction Data'!$J:$J,'Transaction Data'!$F:$F,$A10,'Transaction Data'!$B:$B,C$4)</f>
        <v>915</v>
      </c>
      <c r="D10" s="6">
        <f>SUMIFS('Transaction Data'!$J:$J,'Transaction Data'!$F:$F,$A10,'Transaction Data'!$B:$B,D$4)</f>
        <v>-85</v>
      </c>
      <c r="E10" s="6">
        <f>SUMIFS('Transaction Data'!$J:$J,'Transaction Data'!$F:$F,$A10,'Transaction Data'!$B:$B,E$4)</f>
        <v>-110</v>
      </c>
      <c r="F10" s="6">
        <f>SUMIFS('Transaction Data'!$J:$J,'Transaction Data'!$F:$F,$A10,'Transaction Data'!$B:$B,F$4)</f>
        <v>-960</v>
      </c>
      <c r="G10" s="6">
        <f>SUMIFS('Transaction Data'!$J:$J,'Transaction Data'!$F:$F,$A10,'Transaction Data'!$B:$B,G$4)</f>
        <v>-910</v>
      </c>
      <c r="H10" s="6">
        <f>SUMIFS('Transaction Data'!$J:$J,'Transaction Data'!$F:$F,$A10,'Transaction Data'!$B:$B,H$4)</f>
        <v>1590</v>
      </c>
      <c r="I10" s="6">
        <f>SUMIFS('Transaction Data'!$J:$J,'Transaction Data'!$F:$F,$A10,'Transaction Data'!$B:$B,I$4)</f>
        <v>-850</v>
      </c>
      <c r="J10" s="6">
        <f>SUMIFS('Transaction Data'!$J:$J,'Transaction Data'!$F:$F,$A10,'Transaction Data'!$B:$B,J$4)</f>
        <v>-25</v>
      </c>
      <c r="K10" s="6">
        <f>SUMIFS('Transaction Data'!$J:$J,'Transaction Data'!$F:$F,$A10,'Transaction Data'!$B:$B,K$4)</f>
        <v>1093.6199999999999</v>
      </c>
      <c r="L10" s="6">
        <f>SUMIFS('Transaction Data'!$J:$J,'Transaction Data'!$F:$F,$A10,'Transaction Data'!$B:$B,L$4)</f>
        <v>-1388.62</v>
      </c>
      <c r="M10" s="6">
        <f>SUMIFS('Transaction Data'!$J:$J,'Transaction Data'!$F:$F,$A10,'Transaction Data'!$B:$B,M$4)</f>
        <v>-60</v>
      </c>
      <c r="N10" s="7">
        <f t="shared" si="0"/>
        <v>-3325</v>
      </c>
    </row>
    <row r="11" spans="1:14" x14ac:dyDescent="0.45">
      <c r="A11" s="8" t="s">
        <v>22</v>
      </c>
      <c r="B11" s="9">
        <f t="shared" ref="B11:M11" si="1">SUM(B6:B10)</f>
        <v>6500</v>
      </c>
      <c r="C11" s="9">
        <f t="shared" si="1"/>
        <v>9550</v>
      </c>
      <c r="D11" s="9">
        <f t="shared" si="1"/>
        <v>8625</v>
      </c>
      <c r="E11" s="9">
        <f t="shared" si="1"/>
        <v>9107.75</v>
      </c>
      <c r="F11" s="9">
        <f t="shared" si="1"/>
        <v>7894</v>
      </c>
      <c r="G11" s="9">
        <f t="shared" si="1"/>
        <v>8125</v>
      </c>
      <c r="H11" s="9">
        <f t="shared" si="1"/>
        <v>9925</v>
      </c>
      <c r="I11" s="9">
        <f t="shared" si="1"/>
        <v>7250.5</v>
      </c>
      <c r="J11" s="9">
        <f t="shared" si="1"/>
        <v>8850.25</v>
      </c>
      <c r="K11" s="9">
        <f t="shared" si="1"/>
        <v>11832.5</v>
      </c>
      <c r="L11" s="9">
        <f t="shared" si="1"/>
        <v>9033.25</v>
      </c>
      <c r="M11" s="9">
        <f t="shared" si="1"/>
        <v>10784</v>
      </c>
      <c r="N11" s="9">
        <f t="shared" si="0"/>
        <v>107477.25</v>
      </c>
    </row>
    <row r="13" spans="1:14" ht="19.5" customHeight="1" x14ac:dyDescent="0.45">
      <c r="A13" s="44" t="s">
        <v>23</v>
      </c>
      <c r="B13" s="44"/>
      <c r="C13" s="44"/>
      <c r="D13" s="44"/>
      <c r="E13" s="44"/>
      <c r="F13" s="44"/>
      <c r="G13" s="44"/>
      <c r="H13" s="44"/>
      <c r="I13" s="44"/>
      <c r="J13" s="44"/>
      <c r="K13" s="44"/>
      <c r="L13" s="44"/>
      <c r="M13" s="44"/>
      <c r="N13" s="44"/>
    </row>
    <row r="14" spans="1:14" x14ac:dyDescent="0.45">
      <c r="A14" s="5" t="s">
        <v>24</v>
      </c>
      <c r="B14" s="6">
        <f>SUMIFS('Transaction Data'!$J:$J,'Transaction Data'!$F:$F,$A14,'Transaction Data'!$B:$B,B$4)</f>
        <v>628.95000000000005</v>
      </c>
      <c r="C14" s="6">
        <f>SUMIFS('Transaction Data'!$J:$J,'Transaction Data'!$F:$F,$A14,'Transaction Data'!$B:$B,C$4)</f>
        <v>602.70000000000005</v>
      </c>
      <c r="D14" s="6">
        <f>SUMIFS('Transaction Data'!$J:$J,'Transaction Data'!$F:$F,$A14,'Transaction Data'!$B:$B,D$4)</f>
        <v>607.95000000000005</v>
      </c>
      <c r="E14" s="6">
        <f>SUMIFS('Transaction Data'!$J:$J,'Transaction Data'!$F:$F,$A14,'Transaction Data'!$B:$B,E$4)</f>
        <v>633.85</v>
      </c>
      <c r="F14" s="6">
        <f>SUMIFS('Transaction Data'!$J:$J,'Transaction Data'!$F:$F,$A14,'Transaction Data'!$B:$B,F$4)</f>
        <v>616.28</v>
      </c>
      <c r="G14" s="6">
        <f>SUMIFS('Transaction Data'!$J:$J,'Transaction Data'!$F:$F,$A14,'Transaction Data'!$B:$B,G$4)</f>
        <v>630.70000000000005</v>
      </c>
      <c r="H14" s="6">
        <f>SUMIFS('Transaction Data'!$J:$J,'Transaction Data'!$F:$F,$A14,'Transaction Data'!$B:$B,H$4)</f>
        <v>581.70000000000005</v>
      </c>
      <c r="I14" s="6">
        <f>SUMIFS('Transaction Data'!$J:$J,'Transaction Data'!$F:$F,$A14,'Transaction Data'!$B:$B,I$4)</f>
        <v>559.65</v>
      </c>
      <c r="J14" s="6">
        <f>SUMIFS('Transaction Data'!$J:$J,'Transaction Data'!$F:$F,$A14,'Transaction Data'!$B:$B,J$4)</f>
        <v>612.25</v>
      </c>
      <c r="K14" s="6">
        <f>SUMIFS('Transaction Data'!$J:$J,'Transaction Data'!$F:$F,$A14,'Transaction Data'!$B:$B,K$4)</f>
        <v>727.43</v>
      </c>
      <c r="L14" s="6">
        <f>SUMIFS('Transaction Data'!$J:$J,'Transaction Data'!$F:$F,$A14,'Transaction Data'!$B:$B,L$4)</f>
        <v>715.3</v>
      </c>
      <c r="M14" s="6">
        <f>SUMIFS('Transaction Data'!$J:$J,'Transaction Data'!$F:$F,$A14,'Transaction Data'!$B:$B,M$4)</f>
        <v>757.33</v>
      </c>
      <c r="N14" s="7">
        <f t="shared" ref="N14:N25" si="2">SUM(B14:M14)</f>
        <v>7674.09</v>
      </c>
    </row>
    <row r="15" spans="1:14" x14ac:dyDescent="0.45">
      <c r="A15" s="5" t="s">
        <v>25</v>
      </c>
      <c r="B15" s="6">
        <f>SUMIFS('Transaction Data'!$J:$J,'Transaction Data'!$F:$F,$A15,'Transaction Data'!$B:$B,B$4)</f>
        <v>236.81</v>
      </c>
      <c r="C15" s="6">
        <f>SUMIFS('Transaction Data'!$J:$J,'Transaction Data'!$F:$F,$A15,'Transaction Data'!$B:$B,C$4)</f>
        <v>715</v>
      </c>
      <c r="D15" s="6">
        <f>SUMIFS('Transaction Data'!$J:$J,'Transaction Data'!$F:$F,$A15,'Transaction Data'!$B:$B,D$4)</f>
        <v>834.84999999999991</v>
      </c>
      <c r="E15" s="6">
        <f>SUMIFS('Transaction Data'!$J:$J,'Transaction Data'!$F:$F,$A15,'Transaction Data'!$B:$B,E$4)</f>
        <v>933.63</v>
      </c>
      <c r="F15" s="6">
        <f>SUMIFS('Transaction Data'!$J:$J,'Transaction Data'!$F:$F,$A15,'Transaction Data'!$B:$B,F$4)</f>
        <v>461.71</v>
      </c>
      <c r="G15" s="6">
        <f>SUMIFS('Transaction Data'!$J:$J,'Transaction Data'!$F:$F,$A15,'Transaction Data'!$B:$B,G$4)</f>
        <v>408.09000000000003</v>
      </c>
      <c r="H15" s="6">
        <f>SUMIFS('Transaction Data'!$J:$J,'Transaction Data'!$F:$F,$A15,'Transaction Data'!$B:$B,H$4)</f>
        <v>482.98</v>
      </c>
      <c r="I15" s="6">
        <f>SUMIFS('Transaction Data'!$J:$J,'Transaction Data'!$F:$F,$A15,'Transaction Data'!$B:$B,I$4)</f>
        <v>894.4</v>
      </c>
      <c r="J15" s="6">
        <f>SUMIFS('Transaction Data'!$J:$J,'Transaction Data'!$F:$F,$A15,'Transaction Data'!$B:$B,J$4)</f>
        <v>322.5</v>
      </c>
      <c r="K15" s="6">
        <f>SUMIFS('Transaction Data'!$J:$J,'Transaction Data'!$F:$F,$A15,'Transaction Data'!$B:$B,K$4)</f>
        <v>821.91</v>
      </c>
      <c r="L15" s="6">
        <f>SUMIFS('Transaction Data'!$J:$J,'Transaction Data'!$F:$F,$A15,'Transaction Data'!$B:$B,L$4)</f>
        <v>569</v>
      </c>
      <c r="M15" s="6">
        <f>SUMIFS('Transaction Data'!$J:$J,'Transaction Data'!$F:$F,$A15,'Transaction Data'!$B:$B,M$4)</f>
        <v>88.74</v>
      </c>
      <c r="N15" s="7">
        <f t="shared" si="2"/>
        <v>6769.62</v>
      </c>
    </row>
    <row r="16" spans="1:14" x14ac:dyDescent="0.45">
      <c r="A16" s="5" t="s">
        <v>26</v>
      </c>
      <c r="B16" s="6">
        <f>SUMIFS('Transaction Data'!$J:$J,'Transaction Data'!$F:$F,$A16,'Transaction Data'!$B:$B,B$4)</f>
        <v>0</v>
      </c>
      <c r="C16" s="6">
        <f>SUMIFS('Transaction Data'!$J:$J,'Transaction Data'!$F:$F,$A16,'Transaction Data'!$B:$B,C$4)</f>
        <v>129.99</v>
      </c>
      <c r="D16" s="6">
        <f>SUMIFS('Transaction Data'!$J:$J,'Transaction Data'!$F:$F,$A16,'Transaction Data'!$B:$B,D$4)</f>
        <v>0</v>
      </c>
      <c r="E16" s="6">
        <f>SUMIFS('Transaction Data'!$J:$J,'Transaction Data'!$F:$F,$A16,'Transaction Data'!$B:$B,E$4)</f>
        <v>491.03</v>
      </c>
      <c r="F16" s="6">
        <f>SUMIFS('Transaction Data'!$J:$J,'Transaction Data'!$F:$F,$A16,'Transaction Data'!$B:$B,F$4)</f>
        <v>0</v>
      </c>
      <c r="G16" s="6">
        <f>SUMIFS('Transaction Data'!$J:$J,'Transaction Data'!$F:$F,$A16,'Transaction Data'!$B:$B,G$4)</f>
        <v>124.6</v>
      </c>
      <c r="H16" s="6">
        <f>SUMIFS('Transaction Data'!$J:$J,'Transaction Data'!$F:$F,$A16,'Transaction Data'!$B:$B,H$4)</f>
        <v>0</v>
      </c>
      <c r="I16" s="6">
        <f>SUMIFS('Transaction Data'!$J:$J,'Transaction Data'!$F:$F,$A16,'Transaction Data'!$B:$B,I$4)</f>
        <v>0</v>
      </c>
      <c r="J16" s="6">
        <f>SUMIFS('Transaction Data'!$J:$J,'Transaction Data'!$F:$F,$A16,'Transaction Data'!$B:$B,J$4)</f>
        <v>0</v>
      </c>
      <c r="K16" s="6">
        <f>SUMIFS('Transaction Data'!$J:$J,'Transaction Data'!$F:$F,$A16,'Transaction Data'!$B:$B,K$4)</f>
        <v>22.01</v>
      </c>
      <c r="L16" s="6">
        <f>SUMIFS('Transaction Data'!$J:$J,'Transaction Data'!$F:$F,$A16,'Transaction Data'!$B:$B,L$4)</f>
        <v>986.88</v>
      </c>
      <c r="M16" s="6">
        <f>SUMIFS('Transaction Data'!$J:$J,'Transaction Data'!$F:$F,$A16,'Transaction Data'!$B:$B,M$4)</f>
        <v>94.64</v>
      </c>
      <c r="N16" s="7">
        <f t="shared" si="2"/>
        <v>1849.15</v>
      </c>
    </row>
    <row r="17" spans="1:14" x14ac:dyDescent="0.45">
      <c r="A17" s="5" t="s">
        <v>27</v>
      </c>
      <c r="B17" s="6">
        <f>SUMIFS('Transaction Data'!$J:$J,'Transaction Data'!$F:$F,$A17,'Transaction Data'!$B:$B,B$4)</f>
        <v>0</v>
      </c>
      <c r="C17" s="6">
        <f>SUMIFS('Transaction Data'!$J:$J,'Transaction Data'!$F:$F,$A17,'Transaction Data'!$B:$B,C$4)</f>
        <v>0</v>
      </c>
      <c r="D17" s="6">
        <f>SUMIFS('Transaction Data'!$J:$J,'Transaction Data'!$F:$F,$A17,'Transaction Data'!$B:$B,D$4)</f>
        <v>0</v>
      </c>
      <c r="E17" s="6">
        <f>SUMIFS('Transaction Data'!$J:$J,'Transaction Data'!$F:$F,$A17,'Transaction Data'!$B:$B,E$4)</f>
        <v>0</v>
      </c>
      <c r="F17" s="6">
        <f>SUMIFS('Transaction Data'!$J:$J,'Transaction Data'!$F:$F,$A17,'Transaction Data'!$B:$B,F$4)</f>
        <v>0</v>
      </c>
      <c r="G17" s="6">
        <f>SUMIFS('Transaction Data'!$J:$J,'Transaction Data'!$F:$F,$A17,'Transaction Data'!$B:$B,G$4)</f>
        <v>0</v>
      </c>
      <c r="H17" s="6">
        <f>SUMIFS('Transaction Data'!$J:$J,'Transaction Data'!$F:$F,$A17,'Transaction Data'!$B:$B,H$4)</f>
        <v>0</v>
      </c>
      <c r="I17" s="6">
        <f>SUMIFS('Transaction Data'!$J:$J,'Transaction Data'!$F:$F,$A17,'Transaction Data'!$B:$B,I$4)</f>
        <v>0</v>
      </c>
      <c r="J17" s="6">
        <f>SUMIFS('Transaction Data'!$J:$J,'Transaction Data'!$F:$F,$A17,'Transaction Data'!$B:$B,J$4)</f>
        <v>0</v>
      </c>
      <c r="K17" s="6">
        <f>SUMIFS('Transaction Data'!$J:$J,'Transaction Data'!$F:$F,$A17,'Transaction Data'!$B:$B,K$4)</f>
        <v>50</v>
      </c>
      <c r="L17" s="6">
        <f>SUMIFS('Transaction Data'!$J:$J,'Transaction Data'!$F:$F,$A17,'Transaction Data'!$B:$B,L$4)</f>
        <v>25</v>
      </c>
      <c r="M17" s="6">
        <f>SUMIFS('Transaction Data'!$J:$J,'Transaction Data'!$F:$F,$A17,'Transaction Data'!$B:$B,M$4)</f>
        <v>0</v>
      </c>
      <c r="N17" s="7">
        <f t="shared" si="2"/>
        <v>75</v>
      </c>
    </row>
    <row r="18" spans="1:14" x14ac:dyDescent="0.45">
      <c r="A18" s="5" t="s">
        <v>28</v>
      </c>
      <c r="B18" s="6">
        <f>SUMIFS('Transaction Data'!$J:$J,'Transaction Data'!$F:$F,$A18,'Transaction Data'!$B:$B,B$4)</f>
        <v>0</v>
      </c>
      <c r="C18" s="6">
        <f>SUMIFS('Transaction Data'!$J:$J,'Transaction Data'!$F:$F,$A18,'Transaction Data'!$B:$B,C$4)</f>
        <v>600</v>
      </c>
      <c r="D18" s="6">
        <f>SUMIFS('Transaction Data'!$J:$J,'Transaction Data'!$F:$F,$A18,'Transaction Data'!$B:$B,D$4)</f>
        <v>650</v>
      </c>
      <c r="E18" s="6">
        <f>SUMIFS('Transaction Data'!$J:$J,'Transaction Data'!$F:$F,$A18,'Transaction Data'!$B:$B,E$4)</f>
        <v>0</v>
      </c>
      <c r="F18" s="6">
        <f>SUMIFS('Transaction Data'!$J:$J,'Transaction Data'!$F:$F,$A18,'Transaction Data'!$B:$B,F$4)</f>
        <v>0</v>
      </c>
      <c r="G18" s="6">
        <f>SUMIFS('Transaction Data'!$J:$J,'Transaction Data'!$F:$F,$A18,'Transaction Data'!$B:$B,G$4)</f>
        <v>475</v>
      </c>
      <c r="H18" s="6">
        <f>SUMIFS('Transaction Data'!$J:$J,'Transaction Data'!$F:$F,$A18,'Transaction Data'!$B:$B,H$4)</f>
        <v>600</v>
      </c>
      <c r="I18" s="6">
        <f>SUMIFS('Transaction Data'!$J:$J,'Transaction Data'!$F:$F,$A18,'Transaction Data'!$B:$B,I$4)</f>
        <v>550</v>
      </c>
      <c r="J18" s="6">
        <f>SUMIFS('Transaction Data'!$J:$J,'Transaction Data'!$F:$F,$A18,'Transaction Data'!$B:$B,J$4)</f>
        <v>475</v>
      </c>
      <c r="K18" s="6">
        <f>SUMIFS('Transaction Data'!$J:$J,'Transaction Data'!$F:$F,$A18,'Transaction Data'!$B:$B,K$4)</f>
        <v>300</v>
      </c>
      <c r="L18" s="6">
        <f>SUMIFS('Transaction Data'!$J:$J,'Transaction Data'!$F:$F,$A18,'Transaction Data'!$B:$B,L$4)</f>
        <v>400</v>
      </c>
      <c r="M18" s="6">
        <f>SUMIFS('Transaction Data'!$J:$J,'Transaction Data'!$F:$F,$A18,'Transaction Data'!$B:$B,M$4)</f>
        <v>300</v>
      </c>
      <c r="N18" s="7">
        <f t="shared" si="2"/>
        <v>4350</v>
      </c>
    </row>
    <row r="19" spans="1:14" x14ac:dyDescent="0.45">
      <c r="A19" s="5" t="s">
        <v>29</v>
      </c>
      <c r="B19" s="6">
        <f>SUMIFS('Transaction Data'!$J:$J,'Transaction Data'!$F:$F,$A19,'Transaction Data'!$B:$B,B$4)</f>
        <v>700</v>
      </c>
      <c r="C19" s="6">
        <f>SUMIFS('Transaction Data'!$J:$J,'Transaction Data'!$F:$F,$A19,'Transaction Data'!$B:$B,C$4)</f>
        <v>200</v>
      </c>
      <c r="D19" s="6">
        <f>SUMIFS('Transaction Data'!$J:$J,'Transaction Data'!$F:$F,$A19,'Transaction Data'!$B:$B,D$4)</f>
        <v>200</v>
      </c>
      <c r="E19" s="6">
        <f>SUMIFS('Transaction Data'!$J:$J,'Transaction Data'!$F:$F,$A19,'Transaction Data'!$B:$B,E$4)</f>
        <v>200</v>
      </c>
      <c r="F19" s="6">
        <f>SUMIFS('Transaction Data'!$J:$J,'Transaction Data'!$F:$F,$A19,'Transaction Data'!$B:$B,F$4)</f>
        <v>300</v>
      </c>
      <c r="G19" s="6">
        <f>SUMIFS('Transaction Data'!$J:$J,'Transaction Data'!$F:$F,$A19,'Transaction Data'!$B:$B,G$4)</f>
        <v>0</v>
      </c>
      <c r="H19" s="6">
        <f>SUMIFS('Transaction Data'!$J:$J,'Transaction Data'!$F:$F,$A19,'Transaction Data'!$B:$B,H$4)</f>
        <v>200</v>
      </c>
      <c r="I19" s="6">
        <f>SUMIFS('Transaction Data'!$J:$J,'Transaction Data'!$F:$F,$A19,'Transaction Data'!$B:$B,I$4)</f>
        <v>250</v>
      </c>
      <c r="J19" s="6">
        <f>SUMIFS('Transaction Data'!$J:$J,'Transaction Data'!$F:$F,$A19,'Transaction Data'!$B:$B,J$4)</f>
        <v>475</v>
      </c>
      <c r="K19" s="6">
        <f>SUMIFS('Transaction Data'!$J:$J,'Transaction Data'!$F:$F,$A19,'Transaction Data'!$B:$B,K$4)</f>
        <v>75</v>
      </c>
      <c r="L19" s="6">
        <f>SUMIFS('Transaction Data'!$J:$J,'Transaction Data'!$F:$F,$A19,'Transaction Data'!$B:$B,L$4)</f>
        <v>1095.3600000000001</v>
      </c>
      <c r="M19" s="6">
        <f>SUMIFS('Transaction Data'!$J:$J,'Transaction Data'!$F:$F,$A19,'Transaction Data'!$B:$B,M$4)</f>
        <v>1111.7</v>
      </c>
      <c r="N19" s="7">
        <f t="shared" si="2"/>
        <v>4807.0600000000004</v>
      </c>
    </row>
    <row r="20" spans="1:14" x14ac:dyDescent="0.45">
      <c r="A20" s="5" t="s">
        <v>30</v>
      </c>
      <c r="B20" s="6">
        <f>SUMIFS('Transaction Data'!$J:$J,'Transaction Data'!$F:$F,$A20,'Transaction Data'!$B:$B,B$4)</f>
        <v>52</v>
      </c>
      <c r="C20" s="6">
        <f>SUMIFS('Transaction Data'!$J:$J,'Transaction Data'!$F:$F,$A20,'Transaction Data'!$B:$B,C$4)</f>
        <v>52</v>
      </c>
      <c r="D20" s="6">
        <f>SUMIFS('Transaction Data'!$J:$J,'Transaction Data'!$F:$F,$A20,'Transaction Data'!$B:$B,D$4)</f>
        <v>52</v>
      </c>
      <c r="E20" s="6">
        <f>SUMIFS('Transaction Data'!$J:$J,'Transaction Data'!$F:$F,$A20,'Transaction Data'!$B:$B,E$4)</f>
        <v>52</v>
      </c>
      <c r="F20" s="6">
        <f>SUMIFS('Transaction Data'!$J:$J,'Transaction Data'!$F:$F,$A20,'Transaction Data'!$B:$B,F$4)</f>
        <v>0</v>
      </c>
      <c r="G20" s="6">
        <f>SUMIFS('Transaction Data'!$J:$J,'Transaction Data'!$F:$F,$A20,'Transaction Data'!$B:$B,G$4)</f>
        <v>0</v>
      </c>
      <c r="H20" s="6">
        <f>SUMIFS('Transaction Data'!$J:$J,'Transaction Data'!$F:$F,$A20,'Transaction Data'!$B:$B,H$4)</f>
        <v>52</v>
      </c>
      <c r="I20" s="6">
        <f>SUMIFS('Transaction Data'!$J:$J,'Transaction Data'!$F:$F,$A20,'Transaction Data'!$B:$B,I$4)</f>
        <v>104</v>
      </c>
      <c r="J20" s="6">
        <f>SUMIFS('Transaction Data'!$J:$J,'Transaction Data'!$F:$F,$A20,'Transaction Data'!$B:$B,J$4)</f>
        <v>0</v>
      </c>
      <c r="K20" s="6">
        <f>SUMIFS('Transaction Data'!$J:$J,'Transaction Data'!$F:$F,$A20,'Transaction Data'!$B:$B,K$4)</f>
        <v>52</v>
      </c>
      <c r="L20" s="6">
        <f>SUMIFS('Transaction Data'!$J:$J,'Transaction Data'!$F:$F,$A20,'Transaction Data'!$B:$B,L$4)</f>
        <v>52</v>
      </c>
      <c r="M20" s="6">
        <f>SUMIFS('Transaction Data'!$J:$J,'Transaction Data'!$F:$F,$A20,'Transaction Data'!$B:$B,M$4)</f>
        <v>52</v>
      </c>
      <c r="N20" s="7">
        <f t="shared" si="2"/>
        <v>520</v>
      </c>
    </row>
    <row r="21" spans="1:14" x14ac:dyDescent="0.45">
      <c r="A21" s="5" t="s">
        <v>31</v>
      </c>
      <c r="B21" s="6">
        <f>SUMIFS('Transaction Data'!$J:$J,'Transaction Data'!$F:$F,$A21,'Transaction Data'!$B:$B,B$4)</f>
        <v>251.87</v>
      </c>
      <c r="C21" s="6">
        <f>SUMIFS('Transaction Data'!$J:$J,'Transaction Data'!$F:$F,$A21,'Transaction Data'!$B:$B,C$4)</f>
        <v>17.47</v>
      </c>
      <c r="D21" s="6">
        <f>SUMIFS('Transaction Data'!$J:$J,'Transaction Data'!$F:$F,$A21,'Transaction Data'!$B:$B,D$4)</f>
        <v>186.81</v>
      </c>
      <c r="E21" s="6">
        <f>SUMIFS('Transaction Data'!$J:$J,'Transaction Data'!$F:$F,$A21,'Transaction Data'!$B:$B,E$4)</f>
        <v>62.44</v>
      </c>
      <c r="F21" s="6">
        <f>SUMIFS('Transaction Data'!$J:$J,'Transaction Data'!$F:$F,$A21,'Transaction Data'!$B:$B,F$4)</f>
        <v>0</v>
      </c>
      <c r="G21" s="6">
        <f>SUMIFS('Transaction Data'!$J:$J,'Transaction Data'!$F:$F,$A21,'Transaction Data'!$B:$B,G$4)</f>
        <v>0</v>
      </c>
      <c r="H21" s="6">
        <f>SUMIFS('Transaction Data'!$J:$J,'Transaction Data'!$F:$F,$A21,'Transaction Data'!$B:$B,H$4)</f>
        <v>73.06</v>
      </c>
      <c r="I21" s="6">
        <f>SUMIFS('Transaction Data'!$J:$J,'Transaction Data'!$F:$F,$A21,'Transaction Data'!$B:$B,I$4)</f>
        <v>76.19</v>
      </c>
      <c r="J21" s="6">
        <f>SUMIFS('Transaction Data'!$J:$J,'Transaction Data'!$F:$F,$A21,'Transaction Data'!$B:$B,J$4)</f>
        <v>723.03</v>
      </c>
      <c r="K21" s="6">
        <f>SUMIFS('Transaction Data'!$J:$J,'Transaction Data'!$F:$F,$A21,'Transaction Data'!$B:$B,K$4)</f>
        <v>692.78</v>
      </c>
      <c r="L21" s="6">
        <f>SUMIFS('Transaction Data'!$J:$J,'Transaction Data'!$F:$F,$A21,'Transaction Data'!$B:$B,L$4)</f>
        <v>311.34000000000003</v>
      </c>
      <c r="M21" s="6">
        <f>SUMIFS('Transaction Data'!$J:$J,'Transaction Data'!$F:$F,$A21,'Transaction Data'!$B:$B,M$4)</f>
        <v>0</v>
      </c>
      <c r="N21" s="7">
        <f t="shared" si="2"/>
        <v>2394.9900000000002</v>
      </c>
    </row>
    <row r="22" spans="1:14" x14ac:dyDescent="0.45">
      <c r="A22" s="5" t="s">
        <v>32</v>
      </c>
      <c r="B22" s="6">
        <f>SUMIFS('Transaction Data'!$J:$J,'Transaction Data'!$F:$F,$A22,'Transaction Data'!$B:$B,B$4)</f>
        <v>246.58</v>
      </c>
      <c r="C22" s="6">
        <f>SUMIFS('Transaction Data'!$J:$J,'Transaction Data'!$F:$F,$A22,'Transaction Data'!$B:$B,C$4)</f>
        <v>240.67</v>
      </c>
      <c r="D22" s="6">
        <f>SUMIFS('Transaction Data'!$J:$J,'Transaction Data'!$F:$F,$A22,'Transaction Data'!$B:$B,D$4)</f>
        <v>188.66</v>
      </c>
      <c r="E22" s="6">
        <f>SUMIFS('Transaction Data'!$J:$J,'Transaction Data'!$F:$F,$A22,'Transaction Data'!$B:$B,E$4)</f>
        <v>201.36</v>
      </c>
      <c r="F22" s="6">
        <f>SUMIFS('Transaction Data'!$J:$J,'Transaction Data'!$F:$F,$A22,'Transaction Data'!$B:$B,F$4)</f>
        <v>0</v>
      </c>
      <c r="G22" s="6">
        <f>SUMIFS('Transaction Data'!$J:$J,'Transaction Data'!$F:$F,$A22,'Transaction Data'!$B:$B,G$4)</f>
        <v>227.54</v>
      </c>
      <c r="H22" s="6">
        <f>SUMIFS('Transaction Data'!$J:$J,'Transaction Data'!$F:$F,$A22,'Transaction Data'!$B:$B,H$4)</f>
        <v>249.62</v>
      </c>
      <c r="I22" s="6">
        <f>SUMIFS('Transaction Data'!$J:$J,'Transaction Data'!$F:$F,$A22,'Transaction Data'!$B:$B,I$4)</f>
        <v>263.52</v>
      </c>
      <c r="J22" s="6">
        <f>SUMIFS('Transaction Data'!$J:$J,'Transaction Data'!$F:$F,$A22,'Transaction Data'!$B:$B,J$4)</f>
        <v>271.20999999999998</v>
      </c>
      <c r="K22" s="6">
        <f>SUMIFS('Transaction Data'!$J:$J,'Transaction Data'!$F:$F,$A22,'Transaction Data'!$B:$B,K$4)</f>
        <v>315.41000000000003</v>
      </c>
      <c r="L22" s="6">
        <f>SUMIFS('Transaction Data'!$J:$J,'Transaction Data'!$F:$F,$A22,'Transaction Data'!$B:$B,L$4)</f>
        <v>293.8</v>
      </c>
      <c r="M22" s="6">
        <f>SUMIFS('Transaction Data'!$J:$J,'Transaction Data'!$F:$F,$A22,'Transaction Data'!$B:$B,M$4)</f>
        <v>326.49</v>
      </c>
      <c r="N22" s="7">
        <f t="shared" si="2"/>
        <v>2824.8599999999997</v>
      </c>
    </row>
    <row r="23" spans="1:14" x14ac:dyDescent="0.45">
      <c r="A23" s="5" t="s">
        <v>33</v>
      </c>
      <c r="B23" s="6">
        <f>SUMIFS('Transaction Data'!$J:$J,'Transaction Data'!$F:$F,$A23,'Transaction Data'!$B:$B,B$4)</f>
        <v>288.29000000000002</v>
      </c>
      <c r="C23" s="6">
        <f>SUMIFS('Transaction Data'!$J:$J,'Transaction Data'!$F:$F,$A23,'Transaction Data'!$B:$B,C$4)</f>
        <v>841.2</v>
      </c>
      <c r="D23" s="6">
        <f>SUMIFS('Transaction Data'!$J:$J,'Transaction Data'!$F:$F,$A23,'Transaction Data'!$B:$B,D$4)</f>
        <v>267.04000000000002</v>
      </c>
      <c r="E23" s="6">
        <f>SUMIFS('Transaction Data'!$J:$J,'Transaction Data'!$F:$F,$A23,'Transaction Data'!$B:$B,E$4)</f>
        <v>235.22</v>
      </c>
      <c r="F23" s="6">
        <f>SUMIFS('Transaction Data'!$J:$J,'Transaction Data'!$F:$F,$A23,'Transaction Data'!$B:$B,F$4)</f>
        <v>345.09</v>
      </c>
      <c r="G23" s="6">
        <f>SUMIFS('Transaction Data'!$J:$J,'Transaction Data'!$F:$F,$A23,'Transaction Data'!$B:$B,G$4)</f>
        <v>0</v>
      </c>
      <c r="H23" s="6">
        <f>SUMIFS('Transaction Data'!$J:$J,'Transaction Data'!$F:$F,$A23,'Transaction Data'!$B:$B,H$4)</f>
        <v>494.95</v>
      </c>
      <c r="I23" s="6">
        <f>SUMIFS('Transaction Data'!$J:$J,'Transaction Data'!$F:$F,$A23,'Transaction Data'!$B:$B,I$4)</f>
        <v>1431.15</v>
      </c>
      <c r="J23" s="6">
        <f>SUMIFS('Transaction Data'!$J:$J,'Transaction Data'!$F:$F,$A23,'Transaction Data'!$B:$B,J$4)</f>
        <v>736.39</v>
      </c>
      <c r="K23" s="6">
        <f>SUMIFS('Transaction Data'!$J:$J,'Transaction Data'!$F:$F,$A23,'Transaction Data'!$B:$B,K$4)</f>
        <v>549.63</v>
      </c>
      <c r="L23" s="6">
        <f>SUMIFS('Transaction Data'!$J:$J,'Transaction Data'!$F:$F,$A23,'Transaction Data'!$B:$B,L$4)</f>
        <v>332.88</v>
      </c>
      <c r="M23" s="6">
        <f>SUMIFS('Transaction Data'!$J:$J,'Transaction Data'!$F:$F,$A23,'Transaction Data'!$B:$B,M$4)</f>
        <v>343.37</v>
      </c>
      <c r="N23" s="7">
        <f t="shared" si="2"/>
        <v>5865.21</v>
      </c>
    </row>
    <row r="24" spans="1:14" x14ac:dyDescent="0.45">
      <c r="A24" s="5" t="s">
        <v>34</v>
      </c>
      <c r="B24" s="6">
        <f>SUMIFS('Transaction Data'!$J:$J,'Transaction Data'!$F:$F,$A24,'Transaction Data'!$B:$B,B$4)</f>
        <v>753.61</v>
      </c>
      <c r="C24" s="6">
        <f>SUMIFS('Transaction Data'!$J:$J,'Transaction Data'!$F:$F,$A24,'Transaction Data'!$B:$B,C$4)</f>
        <v>420.76</v>
      </c>
      <c r="D24" s="6">
        <f>SUMIFS('Transaction Data'!$J:$J,'Transaction Data'!$F:$F,$A24,'Transaction Data'!$B:$B,D$4)</f>
        <v>765.4</v>
      </c>
      <c r="E24" s="6">
        <f>SUMIFS('Transaction Data'!$J:$J,'Transaction Data'!$F:$F,$A24,'Transaction Data'!$B:$B,E$4)</f>
        <v>315.94</v>
      </c>
      <c r="F24" s="6">
        <f>SUMIFS('Transaction Data'!$J:$J,'Transaction Data'!$F:$F,$A24,'Transaction Data'!$B:$B,F$4)</f>
        <v>0</v>
      </c>
      <c r="G24" s="6">
        <f>SUMIFS('Transaction Data'!$J:$J,'Transaction Data'!$F:$F,$A24,'Transaction Data'!$B:$B,G$4)</f>
        <v>134.19999999999999</v>
      </c>
      <c r="H24" s="6">
        <f>SUMIFS('Transaction Data'!$J:$J,'Transaction Data'!$F:$F,$A24,'Transaction Data'!$B:$B,H$4)</f>
        <v>658.02</v>
      </c>
      <c r="I24" s="6">
        <f>SUMIFS('Transaction Data'!$J:$J,'Transaction Data'!$F:$F,$A24,'Transaction Data'!$B:$B,I$4)</f>
        <v>390</v>
      </c>
      <c r="J24" s="6">
        <f>SUMIFS('Transaction Data'!$J:$J,'Transaction Data'!$F:$F,$A24,'Transaction Data'!$B:$B,J$4)</f>
        <v>0</v>
      </c>
      <c r="K24" s="6">
        <f>SUMIFS('Transaction Data'!$J:$J,'Transaction Data'!$F:$F,$A24,'Transaction Data'!$B:$B,K$4)</f>
        <v>130</v>
      </c>
      <c r="L24" s="6">
        <f>SUMIFS('Transaction Data'!$J:$J,'Transaction Data'!$F:$F,$A24,'Transaction Data'!$B:$B,L$4)</f>
        <v>130</v>
      </c>
      <c r="M24" s="6">
        <f>SUMIFS('Transaction Data'!$J:$J,'Transaction Data'!$F:$F,$A24,'Transaction Data'!$B:$B,M$4)</f>
        <v>130</v>
      </c>
      <c r="N24" s="7">
        <f t="shared" si="2"/>
        <v>3827.93</v>
      </c>
    </row>
    <row r="25" spans="1:14" x14ac:dyDescent="0.45">
      <c r="A25" s="8" t="s">
        <v>5</v>
      </c>
      <c r="B25" s="9">
        <f t="shared" ref="B25:M25" si="3">SUM(B14:B24)</f>
        <v>3158.11</v>
      </c>
      <c r="C25" s="9">
        <f t="shared" si="3"/>
        <v>3819.79</v>
      </c>
      <c r="D25" s="9">
        <f t="shared" si="3"/>
        <v>3752.71</v>
      </c>
      <c r="E25" s="9">
        <f t="shared" si="3"/>
        <v>3125.4700000000003</v>
      </c>
      <c r="F25" s="9">
        <f t="shared" si="3"/>
        <v>1723.08</v>
      </c>
      <c r="G25" s="9">
        <f t="shared" si="3"/>
        <v>2000.1299999999999</v>
      </c>
      <c r="H25" s="9">
        <f t="shared" si="3"/>
        <v>3392.33</v>
      </c>
      <c r="I25" s="9">
        <f t="shared" si="3"/>
        <v>4518.91</v>
      </c>
      <c r="J25" s="9">
        <f t="shared" si="3"/>
        <v>3615.3799999999997</v>
      </c>
      <c r="K25" s="9">
        <f t="shared" si="3"/>
        <v>3736.17</v>
      </c>
      <c r="L25" s="9">
        <f t="shared" si="3"/>
        <v>4911.5600000000004</v>
      </c>
      <c r="M25" s="9">
        <f t="shared" si="3"/>
        <v>3204.2699999999995</v>
      </c>
      <c r="N25" s="9">
        <f t="shared" si="2"/>
        <v>40957.909999999996</v>
      </c>
    </row>
    <row r="27" spans="1:14" x14ac:dyDescent="0.45">
      <c r="A27" s="10" t="s">
        <v>6</v>
      </c>
      <c r="B27" s="11">
        <f t="shared" ref="B27:M27" si="4">B11-B25</f>
        <v>3341.89</v>
      </c>
      <c r="C27" s="11">
        <f t="shared" si="4"/>
        <v>5730.21</v>
      </c>
      <c r="D27" s="11">
        <f t="shared" si="4"/>
        <v>4872.29</v>
      </c>
      <c r="E27" s="11">
        <f t="shared" si="4"/>
        <v>5982.28</v>
      </c>
      <c r="F27" s="11">
        <f t="shared" si="4"/>
        <v>6170.92</v>
      </c>
      <c r="G27" s="11">
        <f t="shared" si="4"/>
        <v>6124.87</v>
      </c>
      <c r="H27" s="11">
        <f t="shared" si="4"/>
        <v>6532.67</v>
      </c>
      <c r="I27" s="11">
        <f t="shared" si="4"/>
        <v>2731.59</v>
      </c>
      <c r="J27" s="11">
        <f t="shared" si="4"/>
        <v>5234.8700000000008</v>
      </c>
      <c r="K27" s="11">
        <f t="shared" si="4"/>
        <v>8096.33</v>
      </c>
      <c r="L27" s="11">
        <f t="shared" si="4"/>
        <v>4121.6899999999996</v>
      </c>
      <c r="M27" s="11">
        <f t="shared" si="4"/>
        <v>7579.7300000000005</v>
      </c>
      <c r="N27" s="11">
        <f>SUM(B27:M27)</f>
        <v>66519.340000000011</v>
      </c>
    </row>
    <row r="29" spans="1:14" ht="19.5" customHeight="1" x14ac:dyDescent="0.45">
      <c r="A29" s="44" t="s">
        <v>35</v>
      </c>
      <c r="B29" s="44"/>
      <c r="C29" s="44"/>
      <c r="D29" s="44"/>
      <c r="E29" s="44"/>
      <c r="F29" s="44"/>
      <c r="G29" s="44"/>
      <c r="H29" s="44"/>
      <c r="I29" s="44"/>
      <c r="J29" s="44"/>
      <c r="K29" s="44"/>
      <c r="L29" s="44"/>
      <c r="M29" s="44"/>
      <c r="N29" s="44"/>
    </row>
    <row r="30" spans="1:14" x14ac:dyDescent="0.45">
      <c r="A30" s="5" t="s">
        <v>36</v>
      </c>
      <c r="B30" s="6">
        <f>SUMIFS('Transaction Data'!$J:$J,'Transaction Data'!$F:$F,$A30,'Transaction Data'!$B:$B,B$4)</f>
        <v>0</v>
      </c>
      <c r="C30" s="6">
        <f>SUMIFS('Transaction Data'!$J:$J,'Transaction Data'!$F:$F,$A30,'Transaction Data'!$B:$B,C$4)</f>
        <v>700</v>
      </c>
      <c r="D30" s="6">
        <f>SUMIFS('Transaction Data'!$J:$J,'Transaction Data'!$F:$F,$A30,'Transaction Data'!$B:$B,D$4)</f>
        <v>0</v>
      </c>
      <c r="E30" s="6">
        <f>SUMIFS('Transaction Data'!$J:$J,'Transaction Data'!$F:$F,$A30,'Transaction Data'!$B:$B,E$4)</f>
        <v>0</v>
      </c>
      <c r="F30" s="6">
        <f>SUMIFS('Transaction Data'!$J:$J,'Transaction Data'!$F:$F,$A30,'Transaction Data'!$B:$B,F$4)</f>
        <v>0</v>
      </c>
      <c r="G30" s="6">
        <f>SUMIFS('Transaction Data'!$J:$J,'Transaction Data'!$F:$F,$A30,'Transaction Data'!$B:$B,G$4)</f>
        <v>0</v>
      </c>
      <c r="H30" s="6">
        <f>SUMIFS('Transaction Data'!$J:$J,'Transaction Data'!$F:$F,$A30,'Transaction Data'!$B:$B,H$4)</f>
        <v>580</v>
      </c>
      <c r="I30" s="6">
        <f>SUMIFS('Transaction Data'!$J:$J,'Transaction Data'!$F:$F,$A30,'Transaction Data'!$B:$B,I$4)</f>
        <v>0</v>
      </c>
      <c r="J30" s="6">
        <f>SUMIFS('Transaction Data'!$J:$J,'Transaction Data'!$F:$F,$A30,'Transaction Data'!$B:$B,J$4)</f>
        <v>0</v>
      </c>
      <c r="K30" s="6">
        <f>SUMIFS('Transaction Data'!$J:$J,'Transaction Data'!$F:$F,$A30,'Transaction Data'!$B:$B,K$4)</f>
        <v>0</v>
      </c>
      <c r="L30" s="6">
        <f>SUMIFS('Transaction Data'!$J:$J,'Transaction Data'!$F:$F,$A30,'Transaction Data'!$B:$B,L$4)</f>
        <v>0</v>
      </c>
      <c r="M30" s="6">
        <f>SUMIFS('Transaction Data'!$J:$J,'Transaction Data'!$F:$F,$A30,'Transaction Data'!$B:$B,M$4)</f>
        <v>5800</v>
      </c>
      <c r="N30" s="7">
        <f t="shared" ref="N30:N38" si="5">SUM(B30:M30)</f>
        <v>7080</v>
      </c>
    </row>
    <row r="31" spans="1:14" x14ac:dyDescent="0.45">
      <c r="A31" s="5" t="s">
        <v>37</v>
      </c>
      <c r="B31" s="6">
        <f>SUMIFS('Transaction Data'!$J:$J,'Transaction Data'!$F:$F,$A31,'Transaction Data'!$B:$B,B$4)</f>
        <v>1500.0000000000002</v>
      </c>
      <c r="C31" s="6">
        <f>SUMIFS('Transaction Data'!$J:$J,'Transaction Data'!$F:$F,$A31,'Transaction Data'!$B:$B,C$4)</f>
        <v>4500</v>
      </c>
      <c r="D31" s="6">
        <f>SUMIFS('Transaction Data'!$J:$J,'Transaction Data'!$F:$F,$A31,'Transaction Data'!$B:$B,D$4)</f>
        <v>612.36</v>
      </c>
      <c r="E31" s="6">
        <f>SUMIFS('Transaction Data'!$J:$J,'Transaction Data'!$F:$F,$A31,'Transaction Data'!$B:$B,E$4)</f>
        <v>0</v>
      </c>
      <c r="F31" s="6">
        <f>SUMIFS('Transaction Data'!$J:$J,'Transaction Data'!$F:$F,$A31,'Transaction Data'!$B:$B,F$4)</f>
        <v>0</v>
      </c>
      <c r="G31" s="6">
        <f>SUMIFS('Transaction Data'!$J:$J,'Transaction Data'!$F:$F,$A31,'Transaction Data'!$B:$B,G$4)</f>
        <v>95.68</v>
      </c>
      <c r="H31" s="6">
        <f>SUMIFS('Transaction Data'!$J:$J,'Transaction Data'!$F:$F,$A31,'Transaction Data'!$B:$B,H$4)</f>
        <v>0</v>
      </c>
      <c r="I31" s="6">
        <f>SUMIFS('Transaction Data'!$J:$J,'Transaction Data'!$F:$F,$A31,'Transaction Data'!$B:$B,I$4)</f>
        <v>0</v>
      </c>
      <c r="J31" s="6">
        <f>SUMIFS('Transaction Data'!$J:$J,'Transaction Data'!$F:$F,$A31,'Transaction Data'!$B:$B,J$4)</f>
        <v>0</v>
      </c>
      <c r="K31" s="6">
        <f>SUMIFS('Transaction Data'!$J:$J,'Transaction Data'!$F:$F,$A31,'Transaction Data'!$B:$B,K$4)</f>
        <v>0</v>
      </c>
      <c r="L31" s="6">
        <f>SUMIFS('Transaction Data'!$J:$J,'Transaction Data'!$F:$F,$A31,'Transaction Data'!$B:$B,L$4)</f>
        <v>825.95</v>
      </c>
      <c r="M31" s="6">
        <f>SUMIFS('Transaction Data'!$J:$J,'Transaction Data'!$F:$F,$A31,'Transaction Data'!$B:$B,M$4)</f>
        <v>0</v>
      </c>
      <c r="N31" s="7">
        <f t="shared" si="5"/>
        <v>7533.99</v>
      </c>
    </row>
    <row r="32" spans="1:14" x14ac:dyDescent="0.45">
      <c r="A32" s="5" t="s">
        <v>38</v>
      </c>
      <c r="B32" s="6">
        <f>SUMIFS('Transaction Data'!$J:$J,'Transaction Data'!$F:$F,$A32,'Transaction Data'!$B:$B,B$4)</f>
        <v>0</v>
      </c>
      <c r="C32" s="6">
        <f>SUMIFS('Transaction Data'!$J:$J,'Transaction Data'!$F:$F,$A32,'Transaction Data'!$B:$B,C$4)</f>
        <v>4800</v>
      </c>
      <c r="D32" s="6">
        <f>SUMIFS('Transaction Data'!$J:$J,'Transaction Data'!$F:$F,$A32,'Transaction Data'!$B:$B,D$4)</f>
        <v>0</v>
      </c>
      <c r="E32" s="6">
        <f>SUMIFS('Transaction Data'!$J:$J,'Transaction Data'!$F:$F,$A32,'Transaction Data'!$B:$B,E$4)</f>
        <v>0</v>
      </c>
      <c r="F32" s="6">
        <f>SUMIFS('Transaction Data'!$J:$J,'Transaction Data'!$F:$F,$A32,'Transaction Data'!$B:$B,F$4)</f>
        <v>0</v>
      </c>
      <c r="G32" s="6">
        <f>SUMIFS('Transaction Data'!$J:$J,'Transaction Data'!$F:$F,$A32,'Transaction Data'!$B:$B,G$4)</f>
        <v>0</v>
      </c>
      <c r="H32" s="6">
        <f>SUMIFS('Transaction Data'!$J:$J,'Transaction Data'!$F:$F,$A32,'Transaction Data'!$B:$B,H$4)</f>
        <v>6400</v>
      </c>
      <c r="I32" s="6">
        <f>SUMIFS('Transaction Data'!$J:$J,'Transaction Data'!$F:$F,$A32,'Transaction Data'!$B:$B,I$4)</f>
        <v>0</v>
      </c>
      <c r="J32" s="6">
        <f>SUMIFS('Transaction Data'!$J:$J,'Transaction Data'!$F:$F,$A32,'Transaction Data'!$B:$B,J$4)</f>
        <v>0</v>
      </c>
      <c r="K32" s="6">
        <f>SUMIFS('Transaction Data'!$J:$J,'Transaction Data'!$F:$F,$A32,'Transaction Data'!$B:$B,K$4)</f>
        <v>0</v>
      </c>
      <c r="L32" s="6">
        <f>SUMIFS('Transaction Data'!$J:$J,'Transaction Data'!$F:$F,$A32,'Transaction Data'!$B:$B,L$4)</f>
        <v>3950</v>
      </c>
      <c r="M32" s="6">
        <f>SUMIFS('Transaction Data'!$J:$J,'Transaction Data'!$F:$F,$A32,'Transaction Data'!$B:$B,M$4)</f>
        <v>0</v>
      </c>
      <c r="N32" s="7">
        <f t="shared" si="5"/>
        <v>15150</v>
      </c>
    </row>
    <row r="33" spans="1:14" x14ac:dyDescent="0.45">
      <c r="A33" s="5" t="s">
        <v>39</v>
      </c>
      <c r="B33" s="6">
        <f>SUMIFS('Transaction Data'!$J:$J,'Transaction Data'!$F:$F,$A33,'Transaction Data'!$B:$B,B$4)</f>
        <v>0</v>
      </c>
      <c r="C33" s="6">
        <f>SUMIFS('Transaction Data'!$J:$J,'Transaction Data'!$F:$F,$A33,'Transaction Data'!$B:$B,C$4)</f>
        <v>0</v>
      </c>
      <c r="D33" s="6">
        <f>SUMIFS('Transaction Data'!$J:$J,'Transaction Data'!$F:$F,$A33,'Transaction Data'!$B:$B,D$4)</f>
        <v>0</v>
      </c>
      <c r="E33" s="6">
        <f>SUMIFS('Transaction Data'!$J:$J,'Transaction Data'!$F:$F,$A33,'Transaction Data'!$B:$B,E$4)</f>
        <v>907.36</v>
      </c>
      <c r="F33" s="6">
        <f>SUMIFS('Transaction Data'!$J:$J,'Transaction Data'!$F:$F,$A33,'Transaction Data'!$B:$B,F$4)</f>
        <v>172.5</v>
      </c>
      <c r="G33" s="6">
        <f>SUMIFS('Transaction Data'!$J:$J,'Transaction Data'!$F:$F,$A33,'Transaction Data'!$B:$B,G$4)</f>
        <v>450</v>
      </c>
      <c r="H33" s="6">
        <f>SUMIFS('Transaction Data'!$J:$J,'Transaction Data'!$F:$F,$A33,'Transaction Data'!$B:$B,H$4)</f>
        <v>0</v>
      </c>
      <c r="I33" s="6">
        <f>SUMIFS('Transaction Data'!$J:$J,'Transaction Data'!$F:$F,$A33,'Transaction Data'!$B:$B,I$4)</f>
        <v>0</v>
      </c>
      <c r="J33" s="6">
        <f>SUMIFS('Transaction Data'!$J:$J,'Transaction Data'!$F:$F,$A33,'Transaction Data'!$B:$B,J$4)</f>
        <v>0</v>
      </c>
      <c r="K33" s="6">
        <f>SUMIFS('Transaction Data'!$J:$J,'Transaction Data'!$F:$F,$A33,'Transaction Data'!$B:$B,K$4)</f>
        <v>0</v>
      </c>
      <c r="L33" s="6">
        <f>SUMIFS('Transaction Data'!$J:$J,'Transaction Data'!$F:$F,$A33,'Transaction Data'!$B:$B,L$4)</f>
        <v>0</v>
      </c>
      <c r="M33" s="6">
        <f>SUMIFS('Transaction Data'!$J:$J,'Transaction Data'!$F:$F,$A33,'Transaction Data'!$B:$B,M$4)</f>
        <v>0</v>
      </c>
      <c r="N33" s="7">
        <f t="shared" si="5"/>
        <v>1529.8600000000001</v>
      </c>
    </row>
    <row r="34" spans="1:14" x14ac:dyDescent="0.45">
      <c r="A34" s="5" t="s">
        <v>40</v>
      </c>
      <c r="B34" s="6">
        <f>SUMIFS('Transaction Data'!$J:$J,'Transaction Data'!$F:$F,$A34,'Transaction Data'!$B:$B,B$4)</f>
        <v>0</v>
      </c>
      <c r="C34" s="6">
        <f>SUMIFS('Transaction Data'!$J:$J,'Transaction Data'!$F:$F,$A34,'Transaction Data'!$B:$B,C$4)</f>
        <v>0</v>
      </c>
      <c r="D34" s="6">
        <f>SUMIFS('Transaction Data'!$J:$J,'Transaction Data'!$F:$F,$A34,'Transaction Data'!$B:$B,D$4)</f>
        <v>0</v>
      </c>
      <c r="E34" s="6">
        <f>SUMIFS('Transaction Data'!$J:$J,'Transaction Data'!$F:$F,$A34,'Transaction Data'!$B:$B,E$4)</f>
        <v>0</v>
      </c>
      <c r="F34" s="6">
        <f>SUMIFS('Transaction Data'!$J:$J,'Transaction Data'!$F:$F,$A34,'Transaction Data'!$B:$B,F$4)</f>
        <v>2000</v>
      </c>
      <c r="G34" s="6">
        <f>SUMIFS('Transaction Data'!$J:$J,'Transaction Data'!$F:$F,$A34,'Transaction Data'!$B:$B,G$4)</f>
        <v>0</v>
      </c>
      <c r="H34" s="6">
        <f>SUMIFS('Transaction Data'!$J:$J,'Transaction Data'!$F:$F,$A34,'Transaction Data'!$B:$B,H$4)</f>
        <v>1608.0200000000002</v>
      </c>
      <c r="I34" s="6">
        <f>SUMIFS('Transaction Data'!$J:$J,'Transaction Data'!$F:$F,$A34,'Transaction Data'!$B:$B,I$4)</f>
        <v>0</v>
      </c>
      <c r="J34" s="6">
        <f>SUMIFS('Transaction Data'!$J:$J,'Transaction Data'!$F:$F,$A34,'Transaction Data'!$B:$B,J$4)</f>
        <v>1210.5</v>
      </c>
      <c r="K34" s="6">
        <f>SUMIFS('Transaction Data'!$J:$J,'Transaction Data'!$F:$F,$A34,'Transaction Data'!$B:$B,K$4)</f>
        <v>0</v>
      </c>
      <c r="L34" s="6">
        <f>SUMIFS('Transaction Data'!$J:$J,'Transaction Data'!$F:$F,$A34,'Transaction Data'!$B:$B,L$4)</f>
        <v>0</v>
      </c>
      <c r="M34" s="6">
        <f>SUMIFS('Transaction Data'!$J:$J,'Transaction Data'!$F:$F,$A34,'Transaction Data'!$B:$B,M$4)</f>
        <v>0</v>
      </c>
      <c r="N34" s="7">
        <f t="shared" si="5"/>
        <v>4818.5200000000004</v>
      </c>
    </row>
    <row r="35" spans="1:14" x14ac:dyDescent="0.45">
      <c r="A35" s="5" t="s">
        <v>41</v>
      </c>
      <c r="B35" s="6">
        <f>SUMIFS('Transaction Data'!$J:$J,'Transaction Data'!$F:$F,$A35,'Transaction Data'!$B:$B,B$4)</f>
        <v>0</v>
      </c>
      <c r="C35" s="6">
        <f>SUMIFS('Transaction Data'!$J:$J,'Transaction Data'!$F:$F,$A35,'Transaction Data'!$B:$B,C$4)</f>
        <v>0</v>
      </c>
      <c r="D35" s="6">
        <f>SUMIFS('Transaction Data'!$J:$J,'Transaction Data'!$F:$F,$A35,'Transaction Data'!$B:$B,D$4)</f>
        <v>0</v>
      </c>
      <c r="E35" s="6">
        <f>SUMIFS('Transaction Data'!$J:$J,'Transaction Data'!$F:$F,$A35,'Transaction Data'!$B:$B,E$4)</f>
        <v>0</v>
      </c>
      <c r="F35" s="6">
        <f>SUMIFS('Transaction Data'!$J:$J,'Transaction Data'!$F:$F,$A35,'Transaction Data'!$B:$B,F$4)</f>
        <v>0</v>
      </c>
      <c r="G35" s="6">
        <f>SUMIFS('Transaction Data'!$J:$J,'Transaction Data'!$F:$F,$A35,'Transaction Data'!$B:$B,G$4)</f>
        <v>0</v>
      </c>
      <c r="H35" s="6">
        <f>SUMIFS('Transaction Data'!$J:$J,'Transaction Data'!$F:$F,$A35,'Transaction Data'!$B:$B,H$4)</f>
        <v>250</v>
      </c>
      <c r="I35" s="6">
        <f>SUMIFS('Transaction Data'!$J:$J,'Transaction Data'!$F:$F,$A35,'Transaction Data'!$B:$B,I$4)</f>
        <v>250</v>
      </c>
      <c r="J35" s="6">
        <f>SUMIFS('Transaction Data'!$J:$J,'Transaction Data'!$F:$F,$A35,'Transaction Data'!$B:$B,J$4)</f>
        <v>0</v>
      </c>
      <c r="K35" s="6">
        <f>SUMIFS('Transaction Data'!$J:$J,'Transaction Data'!$F:$F,$A35,'Transaction Data'!$B:$B,K$4)</f>
        <v>0</v>
      </c>
      <c r="L35" s="6">
        <f>SUMIFS('Transaction Data'!$J:$J,'Transaction Data'!$F:$F,$A35,'Transaction Data'!$B:$B,L$4)</f>
        <v>1850</v>
      </c>
      <c r="M35" s="6">
        <f>SUMIFS('Transaction Data'!$J:$J,'Transaction Data'!$F:$F,$A35,'Transaction Data'!$B:$B,M$4)</f>
        <v>1330</v>
      </c>
      <c r="N35" s="7">
        <f t="shared" si="5"/>
        <v>3680</v>
      </c>
    </row>
    <row r="36" spans="1:14" x14ac:dyDescent="0.45">
      <c r="A36" s="5" t="s">
        <v>42</v>
      </c>
      <c r="B36" s="6">
        <f>SUMIFS('Transaction Data'!$J:$J,'Transaction Data'!$F:$F,$A36,'Transaction Data'!$B:$B,B$4)</f>
        <v>0</v>
      </c>
      <c r="C36" s="6">
        <f>SUMIFS('Transaction Data'!$J:$J,'Transaction Data'!$F:$F,$A36,'Transaction Data'!$B:$B,C$4)</f>
        <v>0</v>
      </c>
      <c r="D36" s="6">
        <f>SUMIFS('Transaction Data'!$J:$J,'Transaction Data'!$F:$F,$A36,'Transaction Data'!$B:$B,D$4)</f>
        <v>0</v>
      </c>
      <c r="E36" s="6">
        <f>SUMIFS('Transaction Data'!$J:$J,'Transaction Data'!$F:$F,$A36,'Transaction Data'!$B:$B,E$4)</f>
        <v>0</v>
      </c>
      <c r="F36" s="6">
        <f>SUMIFS('Transaction Data'!$J:$J,'Transaction Data'!$F:$F,$A36,'Transaction Data'!$B:$B,F$4)</f>
        <v>0</v>
      </c>
      <c r="G36" s="6">
        <f>SUMIFS('Transaction Data'!$J:$J,'Transaction Data'!$F:$F,$A36,'Transaction Data'!$B:$B,G$4)</f>
        <v>0</v>
      </c>
      <c r="H36" s="6">
        <f>SUMIFS('Transaction Data'!$J:$J,'Transaction Data'!$F:$F,$A36,'Transaction Data'!$B:$B,H$4)</f>
        <v>0</v>
      </c>
      <c r="I36" s="6">
        <f>SUMIFS('Transaction Data'!$J:$J,'Transaction Data'!$F:$F,$A36,'Transaction Data'!$B:$B,I$4)</f>
        <v>0</v>
      </c>
      <c r="J36" s="6">
        <f>SUMIFS('Transaction Data'!$J:$J,'Transaction Data'!$F:$F,$A36,'Transaction Data'!$B:$B,J$4)</f>
        <v>0</v>
      </c>
      <c r="K36" s="6">
        <f>SUMIFS('Transaction Data'!$J:$J,'Transaction Data'!$F:$F,$A36,'Transaction Data'!$B:$B,K$4)</f>
        <v>0</v>
      </c>
      <c r="L36" s="6">
        <f>SUMIFS('Transaction Data'!$J:$J,'Transaction Data'!$F:$F,$A36,'Transaction Data'!$B:$B,L$4)</f>
        <v>3352.3900000000003</v>
      </c>
      <c r="M36" s="6">
        <f>SUMIFS('Transaction Data'!$J:$J,'Transaction Data'!$F:$F,$A36,'Transaction Data'!$B:$B,M$4)</f>
        <v>0</v>
      </c>
      <c r="N36" s="7">
        <f t="shared" si="5"/>
        <v>3352.3900000000003</v>
      </c>
    </row>
    <row r="37" spans="1:14" x14ac:dyDescent="0.45">
      <c r="A37" s="5" t="s">
        <v>43</v>
      </c>
      <c r="B37" s="6">
        <f>SUMIFS('Transaction Data'!$J:$J,'Transaction Data'!$F:$F,$A37,'Transaction Data'!$B:$B,B$4)</f>
        <v>0</v>
      </c>
      <c r="C37" s="6">
        <f>SUMIFS('Transaction Data'!$J:$J,'Transaction Data'!$F:$F,$A37,'Transaction Data'!$B:$B,C$4)</f>
        <v>0</v>
      </c>
      <c r="D37" s="6">
        <f>SUMIFS('Transaction Data'!$J:$J,'Transaction Data'!$F:$F,$A37,'Transaction Data'!$B:$B,D$4)</f>
        <v>0</v>
      </c>
      <c r="E37" s="6">
        <f>SUMIFS('Transaction Data'!$J:$J,'Transaction Data'!$F:$F,$A37,'Transaction Data'!$B:$B,E$4)</f>
        <v>0</v>
      </c>
      <c r="F37" s="6">
        <f>SUMIFS('Transaction Data'!$J:$J,'Transaction Data'!$F:$F,$A37,'Transaction Data'!$B:$B,F$4)</f>
        <v>0</v>
      </c>
      <c r="G37" s="6">
        <f>SUMIFS('Transaction Data'!$J:$J,'Transaction Data'!$F:$F,$A37,'Transaction Data'!$B:$B,G$4)</f>
        <v>0</v>
      </c>
      <c r="H37" s="6">
        <f>SUMIFS('Transaction Data'!$J:$J,'Transaction Data'!$F:$F,$A37,'Transaction Data'!$B:$B,H$4)</f>
        <v>0</v>
      </c>
      <c r="I37" s="6">
        <f>SUMIFS('Transaction Data'!$J:$J,'Transaction Data'!$F:$F,$A37,'Transaction Data'!$B:$B,I$4)</f>
        <v>0</v>
      </c>
      <c r="J37" s="6">
        <f>SUMIFS('Transaction Data'!$J:$J,'Transaction Data'!$F:$F,$A37,'Transaction Data'!$B:$B,J$4)</f>
        <v>0</v>
      </c>
      <c r="K37" s="6">
        <f>SUMIFS('Transaction Data'!$J:$J,'Transaction Data'!$F:$F,$A37,'Transaction Data'!$B:$B,K$4)</f>
        <v>0</v>
      </c>
      <c r="L37" s="6">
        <f>SUMIFS('Transaction Data'!$J:$J,'Transaction Data'!$F:$F,$A37,'Transaction Data'!$B:$B,L$4)</f>
        <v>750</v>
      </c>
      <c r="M37" s="6">
        <f>SUMIFS('Transaction Data'!$J:$J,'Transaction Data'!$F:$F,$A37,'Transaction Data'!$B:$B,M$4)</f>
        <v>467.32</v>
      </c>
      <c r="N37" s="7">
        <f t="shared" si="5"/>
        <v>1217.32</v>
      </c>
    </row>
    <row r="38" spans="1:14" x14ac:dyDescent="0.45">
      <c r="A38" s="8" t="s">
        <v>8</v>
      </c>
      <c r="B38" s="9">
        <f t="shared" ref="B38:M38" si="6">SUM(B30:B37)</f>
        <v>1500.0000000000002</v>
      </c>
      <c r="C38" s="9">
        <f t="shared" si="6"/>
        <v>10000</v>
      </c>
      <c r="D38" s="9">
        <f t="shared" si="6"/>
        <v>612.36</v>
      </c>
      <c r="E38" s="9">
        <f t="shared" si="6"/>
        <v>907.36</v>
      </c>
      <c r="F38" s="9">
        <f t="shared" si="6"/>
        <v>2172.5</v>
      </c>
      <c r="G38" s="9">
        <f t="shared" si="6"/>
        <v>545.68000000000006</v>
      </c>
      <c r="H38" s="9">
        <f t="shared" si="6"/>
        <v>8838.02</v>
      </c>
      <c r="I38" s="9">
        <f t="shared" si="6"/>
        <v>250</v>
      </c>
      <c r="J38" s="9">
        <f t="shared" si="6"/>
        <v>1210.5</v>
      </c>
      <c r="K38" s="9">
        <f t="shared" si="6"/>
        <v>0</v>
      </c>
      <c r="L38" s="9">
        <f t="shared" si="6"/>
        <v>10728.34</v>
      </c>
      <c r="M38" s="9">
        <f t="shared" si="6"/>
        <v>7597.32</v>
      </c>
      <c r="N38" s="9">
        <f t="shared" si="5"/>
        <v>44362.080000000002</v>
      </c>
    </row>
    <row r="40" spans="1:14" x14ac:dyDescent="0.45">
      <c r="A40" s="12" t="s">
        <v>44</v>
      </c>
      <c r="B40" s="13">
        <f t="shared" ref="B40:M40" si="7">B27-B38</f>
        <v>1841.8899999999996</v>
      </c>
      <c r="C40" s="13">
        <f t="shared" si="7"/>
        <v>-4269.79</v>
      </c>
      <c r="D40" s="13">
        <f t="shared" si="7"/>
        <v>4259.93</v>
      </c>
      <c r="E40" s="13">
        <f t="shared" si="7"/>
        <v>5074.92</v>
      </c>
      <c r="F40" s="13">
        <f t="shared" si="7"/>
        <v>3998.42</v>
      </c>
      <c r="G40" s="13">
        <f t="shared" si="7"/>
        <v>5579.19</v>
      </c>
      <c r="H40" s="13">
        <f t="shared" si="7"/>
        <v>-2305.3500000000004</v>
      </c>
      <c r="I40" s="13">
        <f t="shared" si="7"/>
        <v>2481.59</v>
      </c>
      <c r="J40" s="13">
        <f t="shared" si="7"/>
        <v>4024.3700000000008</v>
      </c>
      <c r="K40" s="13">
        <f t="shared" si="7"/>
        <v>8096.33</v>
      </c>
      <c r="L40" s="13">
        <f t="shared" si="7"/>
        <v>-6606.6500000000005</v>
      </c>
      <c r="M40" s="13">
        <f t="shared" si="7"/>
        <v>-17.589999999999236</v>
      </c>
      <c r="N40" s="13">
        <f>SUM(B40:M40)</f>
        <v>22157.26</v>
      </c>
    </row>
    <row r="42" spans="1:14" x14ac:dyDescent="0.45">
      <c r="A42" s="14" t="s">
        <v>45</v>
      </c>
      <c r="B42" s="15">
        <f t="shared" ref="B42:M42" si="8">IF(B11=0,0,B25/B11)</f>
        <v>0.48586307692307695</v>
      </c>
      <c r="C42" s="15">
        <f t="shared" si="8"/>
        <v>0.39997801047120418</v>
      </c>
      <c r="D42" s="15">
        <f t="shared" si="8"/>
        <v>0.43509681159420288</v>
      </c>
      <c r="E42" s="15">
        <f t="shared" si="8"/>
        <v>0.34316598501276391</v>
      </c>
      <c r="F42" s="15">
        <f t="shared" si="8"/>
        <v>0.21827717253610335</v>
      </c>
      <c r="G42" s="15">
        <f t="shared" si="8"/>
        <v>0.24616984615384613</v>
      </c>
      <c r="H42" s="15">
        <f t="shared" si="8"/>
        <v>0.34179647355163728</v>
      </c>
      <c r="I42" s="15">
        <f t="shared" si="8"/>
        <v>0.62325494793462521</v>
      </c>
      <c r="J42" s="15">
        <f t="shared" si="8"/>
        <v>0.40850597440750258</v>
      </c>
      <c r="K42" s="15">
        <f t="shared" si="8"/>
        <v>0.31575491231776887</v>
      </c>
      <c r="L42" s="15">
        <f t="shared" si="8"/>
        <v>0.54372014501978805</v>
      </c>
      <c r="M42" s="15">
        <f t="shared" si="8"/>
        <v>0.29713186201780412</v>
      </c>
      <c r="N42" s="16">
        <f>N25/N11</f>
        <v>0.38108446206057556</v>
      </c>
    </row>
    <row r="43" spans="1:14" x14ac:dyDescent="0.45">
      <c r="A43" s="14" t="s">
        <v>46</v>
      </c>
      <c r="B43" s="15">
        <f t="shared" ref="B43:M43" si="9">IF(B11=0,0,B38/B11)</f>
        <v>0.23076923076923081</v>
      </c>
      <c r="C43" s="15">
        <f t="shared" si="9"/>
        <v>1.0471204188481675</v>
      </c>
      <c r="D43" s="15">
        <f t="shared" si="9"/>
        <v>7.0998260869565219E-2</v>
      </c>
      <c r="E43" s="15">
        <f t="shared" si="9"/>
        <v>9.9625044604869484E-2</v>
      </c>
      <c r="F43" s="15">
        <f t="shared" si="9"/>
        <v>0.27520901950848747</v>
      </c>
      <c r="G43" s="15">
        <f t="shared" si="9"/>
        <v>6.7160615384615388E-2</v>
      </c>
      <c r="H43" s="15">
        <f t="shared" si="9"/>
        <v>0.89048060453400513</v>
      </c>
      <c r="I43" s="15">
        <f t="shared" si="9"/>
        <v>3.4480380663402525E-2</v>
      </c>
      <c r="J43" s="15">
        <f t="shared" si="9"/>
        <v>0.13677579729386175</v>
      </c>
      <c r="K43" s="15">
        <f t="shared" si="9"/>
        <v>0</v>
      </c>
      <c r="L43" s="15">
        <f t="shared" si="9"/>
        <v>1.1876500705726067</v>
      </c>
      <c r="M43" s="15">
        <f t="shared" si="9"/>
        <v>0.7044992581602374</v>
      </c>
      <c r="N43" s="16">
        <f>N38/N11</f>
        <v>0.41275786271048059</v>
      </c>
    </row>
  </sheetData>
  <mergeCells count="5">
    <mergeCell ref="A1:N1"/>
    <mergeCell ref="A2:N2"/>
    <mergeCell ref="A5:N5"/>
    <mergeCell ref="A13:N13"/>
    <mergeCell ref="A29:N29"/>
  </mergeCells>
  <pageMargins left="0.3" right="0.3" top="0.4" bottom="0.4" header="0.511811023622047" footer="0.511811023622047"/>
  <pageSetup fitToHeight="0"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73F52"/>
    <pageSetUpPr fitToPage="1"/>
  </sheetPr>
  <dimension ref="A1:D83"/>
  <sheetViews>
    <sheetView showGridLines="0" zoomScaleNormal="100" workbookViewId="0">
      <pane ySplit="3" topLeftCell="A24" activePane="bottomLeft" state="frozen"/>
      <selection pane="bottomLeft" sqref="A1:D1"/>
    </sheetView>
  </sheetViews>
  <sheetFormatPr defaultColWidth="8.6640625" defaultRowHeight="14.25" x14ac:dyDescent="0.45"/>
  <cols>
    <col min="1" max="1" width="11" customWidth="1"/>
    <col min="2" max="2" width="12" customWidth="1"/>
    <col min="3" max="3" width="78" customWidth="1"/>
    <col min="4" max="4" width="13" customWidth="1"/>
  </cols>
  <sheetData>
    <row r="1" spans="1:4" ht="16.899999999999999" x14ac:dyDescent="0.5">
      <c r="A1" s="45" t="s">
        <v>47</v>
      </c>
      <c r="B1" s="45"/>
      <c r="C1" s="45"/>
      <c r="D1" s="45"/>
    </row>
    <row r="2" spans="1:4" x14ac:dyDescent="0.45">
      <c r="A2" s="46" t="s">
        <v>48</v>
      </c>
      <c r="B2" s="46"/>
      <c r="C2" s="46"/>
      <c r="D2" s="46"/>
    </row>
    <row r="4" spans="1:4" ht="18" customHeight="1" x14ac:dyDescent="0.45">
      <c r="A4" s="47" t="s">
        <v>36</v>
      </c>
      <c r="B4" s="47"/>
      <c r="C4" s="47"/>
      <c r="D4" s="47"/>
    </row>
    <row r="5" spans="1:4" x14ac:dyDescent="0.45">
      <c r="A5" s="17" t="s">
        <v>49</v>
      </c>
      <c r="B5" s="17" t="s">
        <v>50</v>
      </c>
      <c r="C5" s="17" t="s">
        <v>51</v>
      </c>
      <c r="D5" s="17" t="s">
        <v>52</v>
      </c>
    </row>
    <row r="6" spans="1:4" x14ac:dyDescent="0.45">
      <c r="A6" s="18">
        <v>45839</v>
      </c>
      <c r="B6" s="19" t="s">
        <v>53</v>
      </c>
      <c r="C6" s="20" t="s">
        <v>54</v>
      </c>
      <c r="D6" s="21">
        <v>700</v>
      </c>
    </row>
    <row r="7" spans="1:4" x14ac:dyDescent="0.45">
      <c r="A7" s="18">
        <v>45995</v>
      </c>
      <c r="B7" s="19" t="s">
        <v>55</v>
      </c>
      <c r="C7" s="20" t="s">
        <v>56</v>
      </c>
      <c r="D7" s="21">
        <v>580</v>
      </c>
    </row>
    <row r="8" spans="1:4" x14ac:dyDescent="0.45">
      <c r="A8" s="18">
        <v>46160</v>
      </c>
      <c r="B8" s="19" t="s">
        <v>57</v>
      </c>
      <c r="C8" s="20" t="s">
        <v>58</v>
      </c>
      <c r="D8" s="21">
        <v>2800</v>
      </c>
    </row>
    <row r="9" spans="1:4" x14ac:dyDescent="0.45">
      <c r="A9" s="18">
        <v>46171</v>
      </c>
      <c r="B9" s="19" t="s">
        <v>59</v>
      </c>
      <c r="C9" s="20" t="s">
        <v>60</v>
      </c>
      <c r="D9" s="21">
        <v>3000</v>
      </c>
    </row>
    <row r="10" spans="1:4" x14ac:dyDescent="0.45">
      <c r="A10" s="48" t="s">
        <v>61</v>
      </c>
      <c r="B10" s="48"/>
      <c r="C10" s="48"/>
      <c r="D10" s="22">
        <f>SUM(D6:D9)</f>
        <v>7080</v>
      </c>
    </row>
    <row r="12" spans="1:4" ht="18" customHeight="1" x14ac:dyDescent="0.45">
      <c r="A12" s="47" t="s">
        <v>37</v>
      </c>
      <c r="B12" s="47"/>
      <c r="C12" s="47"/>
      <c r="D12" s="47"/>
    </row>
    <row r="13" spans="1:4" x14ac:dyDescent="0.45">
      <c r="A13" s="17" t="s">
        <v>49</v>
      </c>
      <c r="B13" s="17" t="s">
        <v>50</v>
      </c>
      <c r="C13" s="17" t="s">
        <v>51</v>
      </c>
      <c r="D13" s="17" t="s">
        <v>52</v>
      </c>
    </row>
    <row r="14" spans="1:4" x14ac:dyDescent="0.45">
      <c r="A14" s="18">
        <v>45814</v>
      </c>
      <c r="B14" s="19" t="s">
        <v>62</v>
      </c>
      <c r="C14" s="20" t="s">
        <v>63</v>
      </c>
      <c r="D14" s="21">
        <v>656.19</v>
      </c>
    </row>
    <row r="15" spans="1:4" x14ac:dyDescent="0.45">
      <c r="A15" s="18">
        <v>45831</v>
      </c>
      <c r="B15" s="19" t="s">
        <v>64</v>
      </c>
      <c r="C15" s="20" t="s">
        <v>65</v>
      </c>
      <c r="D15" s="21">
        <v>737.57</v>
      </c>
    </row>
    <row r="16" spans="1:4" x14ac:dyDescent="0.45">
      <c r="A16" s="18">
        <v>45835</v>
      </c>
      <c r="B16" s="19" t="s">
        <v>66</v>
      </c>
      <c r="C16" s="20" t="s">
        <v>67</v>
      </c>
      <c r="D16" s="21">
        <v>106.24</v>
      </c>
    </row>
    <row r="17" spans="1:4" x14ac:dyDescent="0.45">
      <c r="A17" s="18">
        <v>45852</v>
      </c>
      <c r="B17" s="19" t="s">
        <v>68</v>
      </c>
      <c r="C17" s="20" t="s">
        <v>69</v>
      </c>
      <c r="D17" s="21">
        <v>4500</v>
      </c>
    </row>
    <row r="18" spans="1:4" x14ac:dyDescent="0.45">
      <c r="A18" s="18">
        <v>45870</v>
      </c>
      <c r="B18" s="19" t="s">
        <v>70</v>
      </c>
      <c r="C18" s="20" t="s">
        <v>71</v>
      </c>
      <c r="D18" s="21">
        <v>612.36</v>
      </c>
    </row>
    <row r="19" spans="1:4" x14ac:dyDescent="0.45">
      <c r="A19" s="18">
        <v>45976</v>
      </c>
      <c r="B19" s="19" t="s">
        <v>72</v>
      </c>
      <c r="C19" s="20" t="s">
        <v>73</v>
      </c>
      <c r="D19" s="21">
        <v>95.68</v>
      </c>
    </row>
    <row r="20" spans="1:4" x14ac:dyDescent="0.45">
      <c r="A20" s="18">
        <v>46134</v>
      </c>
      <c r="B20" s="19" t="s">
        <v>74</v>
      </c>
      <c r="C20" s="20" t="s">
        <v>75</v>
      </c>
      <c r="D20" s="21">
        <v>350</v>
      </c>
    </row>
    <row r="21" spans="1:4" x14ac:dyDescent="0.45">
      <c r="A21" s="18">
        <v>46136</v>
      </c>
      <c r="B21" s="19" t="s">
        <v>76</v>
      </c>
      <c r="C21" s="20" t="s">
        <v>77</v>
      </c>
      <c r="D21" s="21">
        <v>475.95</v>
      </c>
    </row>
    <row r="22" spans="1:4" x14ac:dyDescent="0.45">
      <c r="A22" s="48" t="s">
        <v>78</v>
      </c>
      <c r="B22" s="48"/>
      <c r="C22" s="48"/>
      <c r="D22" s="22">
        <f>SUM(D14:D21)</f>
        <v>7533.99</v>
      </c>
    </row>
    <row r="24" spans="1:4" ht="18" customHeight="1" x14ac:dyDescent="0.45">
      <c r="A24" s="47" t="s">
        <v>38</v>
      </c>
      <c r="B24" s="47"/>
      <c r="C24" s="47"/>
      <c r="D24" s="47"/>
    </row>
    <row r="25" spans="1:4" x14ac:dyDescent="0.45">
      <c r="A25" s="17" t="s">
        <v>49</v>
      </c>
      <c r="B25" s="17" t="s">
        <v>50</v>
      </c>
      <c r="C25" s="17" t="s">
        <v>51</v>
      </c>
      <c r="D25" s="17" t="s">
        <v>52</v>
      </c>
    </row>
    <row r="26" spans="1:4" x14ac:dyDescent="0.45">
      <c r="A26" s="18">
        <v>45839</v>
      </c>
      <c r="B26" s="19" t="s">
        <v>79</v>
      </c>
      <c r="C26" s="20" t="s">
        <v>80</v>
      </c>
      <c r="D26" s="21">
        <v>4800</v>
      </c>
    </row>
    <row r="27" spans="1:4" x14ac:dyDescent="0.45">
      <c r="A27" s="18">
        <v>45995</v>
      </c>
      <c r="B27" s="19" t="s">
        <v>81</v>
      </c>
      <c r="C27" s="20" t="s">
        <v>82</v>
      </c>
      <c r="D27" s="21">
        <v>3200</v>
      </c>
    </row>
    <row r="28" spans="1:4" x14ac:dyDescent="0.45">
      <c r="A28" s="18">
        <v>46016</v>
      </c>
      <c r="B28" s="19" t="s">
        <v>83</v>
      </c>
      <c r="C28" s="20" t="s">
        <v>84</v>
      </c>
      <c r="D28" s="21">
        <v>3200</v>
      </c>
    </row>
    <row r="29" spans="1:4" x14ac:dyDescent="0.45">
      <c r="A29" s="18">
        <v>46120</v>
      </c>
      <c r="B29" s="19" t="s">
        <v>85</v>
      </c>
      <c r="C29" s="20" t="s">
        <v>86</v>
      </c>
      <c r="D29" s="21">
        <v>3950</v>
      </c>
    </row>
    <row r="30" spans="1:4" x14ac:dyDescent="0.45">
      <c r="A30" s="48" t="s">
        <v>87</v>
      </c>
      <c r="B30" s="48"/>
      <c r="C30" s="48"/>
      <c r="D30" s="22">
        <f>SUM(D26:D29)</f>
        <v>15150</v>
      </c>
    </row>
    <row r="32" spans="1:4" ht="18" customHeight="1" x14ac:dyDescent="0.45">
      <c r="A32" s="47" t="s">
        <v>39</v>
      </c>
      <c r="B32" s="47"/>
      <c r="C32" s="47"/>
      <c r="D32" s="47"/>
    </row>
    <row r="33" spans="1:4" x14ac:dyDescent="0.45">
      <c r="A33" s="17" t="s">
        <v>49</v>
      </c>
      <c r="B33" s="17" t="s">
        <v>50</v>
      </c>
      <c r="C33" s="17" t="s">
        <v>51</v>
      </c>
      <c r="D33" s="17" t="s">
        <v>52</v>
      </c>
    </row>
    <row r="34" spans="1:4" x14ac:dyDescent="0.45">
      <c r="A34" s="18">
        <v>45902</v>
      </c>
      <c r="B34" s="19" t="s">
        <v>88</v>
      </c>
      <c r="C34" s="20" t="s">
        <v>89</v>
      </c>
      <c r="D34" s="21">
        <v>207.36</v>
      </c>
    </row>
    <row r="35" spans="1:4" x14ac:dyDescent="0.45">
      <c r="A35" s="18">
        <v>45903</v>
      </c>
      <c r="B35" s="19" t="s">
        <v>90</v>
      </c>
      <c r="C35" s="20" t="s">
        <v>91</v>
      </c>
      <c r="D35" s="21">
        <v>700</v>
      </c>
    </row>
    <row r="36" spans="1:4" x14ac:dyDescent="0.45">
      <c r="A36" s="18">
        <v>45945</v>
      </c>
      <c r="B36" s="19" t="s">
        <v>92</v>
      </c>
      <c r="C36" s="20" t="s">
        <v>93</v>
      </c>
      <c r="D36" s="21">
        <v>172.5</v>
      </c>
    </row>
    <row r="37" spans="1:4" x14ac:dyDescent="0.45">
      <c r="A37" s="18">
        <v>45962</v>
      </c>
      <c r="B37" s="19" t="s">
        <v>94</v>
      </c>
      <c r="C37" s="20" t="s">
        <v>95</v>
      </c>
      <c r="D37" s="21">
        <v>450</v>
      </c>
    </row>
    <row r="38" spans="1:4" x14ac:dyDescent="0.45">
      <c r="A38" s="48" t="s">
        <v>96</v>
      </c>
      <c r="B38" s="48"/>
      <c r="C38" s="48"/>
      <c r="D38" s="22">
        <f>SUM(D34:D37)</f>
        <v>1529.8600000000001</v>
      </c>
    </row>
    <row r="40" spans="1:4" ht="18" customHeight="1" x14ac:dyDescent="0.45">
      <c r="A40" s="47" t="s">
        <v>40</v>
      </c>
      <c r="B40" s="47"/>
      <c r="C40" s="47"/>
      <c r="D40" s="47"/>
    </row>
    <row r="41" spans="1:4" x14ac:dyDescent="0.45">
      <c r="A41" s="17" t="s">
        <v>49</v>
      </c>
      <c r="B41" s="17" t="s">
        <v>50</v>
      </c>
      <c r="C41" s="17" t="s">
        <v>51</v>
      </c>
      <c r="D41" s="17" t="s">
        <v>52</v>
      </c>
    </row>
    <row r="42" spans="1:4" x14ac:dyDescent="0.45">
      <c r="A42" s="18">
        <v>45933</v>
      </c>
      <c r="B42" s="19" t="s">
        <v>97</v>
      </c>
      <c r="C42" s="20" t="s">
        <v>98</v>
      </c>
      <c r="D42" s="21">
        <v>2000</v>
      </c>
    </row>
    <row r="43" spans="1:4" x14ac:dyDescent="0.45">
      <c r="A43" s="18">
        <v>45992</v>
      </c>
      <c r="B43" s="19" t="s">
        <v>99</v>
      </c>
      <c r="C43" s="20" t="s">
        <v>100</v>
      </c>
      <c r="D43" s="21">
        <v>750</v>
      </c>
    </row>
    <row r="44" spans="1:4" x14ac:dyDescent="0.45">
      <c r="A44" s="18">
        <v>45992</v>
      </c>
      <c r="B44" s="19" t="s">
        <v>101</v>
      </c>
      <c r="C44" s="20" t="s">
        <v>102</v>
      </c>
      <c r="D44" s="21">
        <v>240.46</v>
      </c>
    </row>
    <row r="45" spans="1:4" x14ac:dyDescent="0.45">
      <c r="A45" s="18">
        <v>45992</v>
      </c>
      <c r="B45" s="19" t="s">
        <v>103</v>
      </c>
      <c r="C45" s="20" t="s">
        <v>104</v>
      </c>
      <c r="D45" s="21">
        <v>41.94</v>
      </c>
    </row>
    <row r="46" spans="1:4" x14ac:dyDescent="0.45">
      <c r="A46" s="18">
        <v>45992</v>
      </c>
      <c r="B46" s="19" t="s">
        <v>105</v>
      </c>
      <c r="C46" s="20" t="s">
        <v>106</v>
      </c>
      <c r="D46" s="21">
        <v>255.65</v>
      </c>
    </row>
    <row r="47" spans="1:4" x14ac:dyDescent="0.45">
      <c r="A47" s="18">
        <v>45993</v>
      </c>
      <c r="B47" s="19" t="s">
        <v>107</v>
      </c>
      <c r="C47" s="20" t="s">
        <v>104</v>
      </c>
      <c r="D47" s="21">
        <v>319.97000000000003</v>
      </c>
    </row>
    <row r="48" spans="1:4" x14ac:dyDescent="0.45">
      <c r="A48" s="18">
        <v>46055</v>
      </c>
      <c r="B48" s="19" t="s">
        <v>108</v>
      </c>
      <c r="C48" s="20" t="s">
        <v>109</v>
      </c>
      <c r="D48" s="21">
        <v>1210.5</v>
      </c>
    </row>
    <row r="49" spans="1:4" x14ac:dyDescent="0.45">
      <c r="A49" s="48" t="s">
        <v>110</v>
      </c>
      <c r="B49" s="48"/>
      <c r="C49" s="48"/>
      <c r="D49" s="22">
        <f>SUM(D42:D48)</f>
        <v>4818.5200000000004</v>
      </c>
    </row>
    <row r="51" spans="1:4" ht="18" customHeight="1" x14ac:dyDescent="0.45">
      <c r="A51" s="47" t="s">
        <v>41</v>
      </c>
      <c r="B51" s="47"/>
      <c r="C51" s="47"/>
      <c r="D51" s="47"/>
    </row>
    <row r="52" spans="1:4" x14ac:dyDescent="0.45">
      <c r="A52" s="17" t="s">
        <v>49</v>
      </c>
      <c r="B52" s="17" t="s">
        <v>50</v>
      </c>
      <c r="C52" s="17" t="s">
        <v>51</v>
      </c>
      <c r="D52" s="17" t="s">
        <v>52</v>
      </c>
    </row>
    <row r="53" spans="1:4" x14ac:dyDescent="0.45">
      <c r="A53" s="18">
        <v>45994</v>
      </c>
      <c r="B53" s="19" t="s">
        <v>111</v>
      </c>
      <c r="C53" s="20" t="s">
        <v>112</v>
      </c>
      <c r="D53" s="21">
        <v>250</v>
      </c>
    </row>
    <row r="54" spans="1:4" x14ac:dyDescent="0.45">
      <c r="A54" s="18">
        <v>46038</v>
      </c>
      <c r="B54" s="19" t="s">
        <v>113</v>
      </c>
      <c r="C54" s="20" t="s">
        <v>114</v>
      </c>
      <c r="D54" s="21">
        <v>250</v>
      </c>
    </row>
    <row r="55" spans="1:4" x14ac:dyDescent="0.45">
      <c r="A55" s="18">
        <v>46125</v>
      </c>
      <c r="B55" s="19" t="s">
        <v>115</v>
      </c>
      <c r="C55" s="20" t="s">
        <v>116</v>
      </c>
      <c r="D55" s="21">
        <v>1000</v>
      </c>
    </row>
    <row r="56" spans="1:4" x14ac:dyDescent="0.45">
      <c r="A56" s="18">
        <v>46135</v>
      </c>
      <c r="B56" s="19" t="s">
        <v>117</v>
      </c>
      <c r="C56" s="20" t="s">
        <v>118</v>
      </c>
      <c r="D56" s="21">
        <v>850</v>
      </c>
    </row>
    <row r="57" spans="1:4" x14ac:dyDescent="0.45">
      <c r="A57" s="18">
        <v>46153</v>
      </c>
      <c r="B57" s="19" t="s">
        <v>119</v>
      </c>
      <c r="C57" s="20" t="s">
        <v>120</v>
      </c>
      <c r="D57" s="21">
        <v>1200</v>
      </c>
    </row>
    <row r="58" spans="1:4" x14ac:dyDescent="0.45">
      <c r="A58" s="18">
        <v>46162</v>
      </c>
      <c r="B58" s="19" t="s">
        <v>121</v>
      </c>
      <c r="C58" s="20" t="s">
        <v>122</v>
      </c>
      <c r="D58" s="21">
        <v>130</v>
      </c>
    </row>
    <row r="59" spans="1:4" x14ac:dyDescent="0.45">
      <c r="A59" s="48" t="s">
        <v>123</v>
      </c>
      <c r="B59" s="48"/>
      <c r="C59" s="48"/>
      <c r="D59" s="22">
        <f>SUM(D53:D58)</f>
        <v>3680</v>
      </c>
    </row>
    <row r="61" spans="1:4" ht="18" customHeight="1" x14ac:dyDescent="0.45">
      <c r="A61" s="47" t="s">
        <v>42</v>
      </c>
      <c r="B61" s="47"/>
      <c r="C61" s="47"/>
      <c r="D61" s="47"/>
    </row>
    <row r="62" spans="1:4" x14ac:dyDescent="0.45">
      <c r="A62" s="17" t="s">
        <v>49</v>
      </c>
      <c r="B62" s="17" t="s">
        <v>50</v>
      </c>
      <c r="C62" s="17" t="s">
        <v>51</v>
      </c>
      <c r="D62" s="17" t="s">
        <v>52</v>
      </c>
    </row>
    <row r="63" spans="1:4" x14ac:dyDescent="0.45">
      <c r="A63" s="18">
        <v>46119</v>
      </c>
      <c r="B63" s="19" t="s">
        <v>124</v>
      </c>
      <c r="C63" s="20" t="s">
        <v>125</v>
      </c>
      <c r="D63" s="21">
        <v>360</v>
      </c>
    </row>
    <row r="64" spans="1:4" x14ac:dyDescent="0.45">
      <c r="A64" s="18">
        <v>46120</v>
      </c>
      <c r="B64" s="19" t="s">
        <v>126</v>
      </c>
      <c r="C64" s="20" t="s">
        <v>127</v>
      </c>
      <c r="D64" s="21">
        <v>800</v>
      </c>
    </row>
    <row r="65" spans="1:4" x14ac:dyDescent="0.45">
      <c r="A65" s="18">
        <v>46132</v>
      </c>
      <c r="B65" s="19" t="s">
        <v>128</v>
      </c>
      <c r="C65" s="20" t="s">
        <v>129</v>
      </c>
      <c r="D65" s="21">
        <v>1100</v>
      </c>
    </row>
    <row r="66" spans="1:4" x14ac:dyDescent="0.45">
      <c r="A66" s="18">
        <v>46134</v>
      </c>
      <c r="B66" s="19" t="s">
        <v>130</v>
      </c>
      <c r="C66" s="20" t="s">
        <v>131</v>
      </c>
      <c r="D66" s="21">
        <v>101.18</v>
      </c>
    </row>
    <row r="67" spans="1:4" x14ac:dyDescent="0.45">
      <c r="A67" s="18">
        <v>46140</v>
      </c>
      <c r="B67" s="19" t="s">
        <v>132</v>
      </c>
      <c r="C67" s="20" t="s">
        <v>133</v>
      </c>
      <c r="D67" s="21">
        <v>300</v>
      </c>
    </row>
    <row r="68" spans="1:4" x14ac:dyDescent="0.45">
      <c r="A68" s="18">
        <v>46140</v>
      </c>
      <c r="B68" s="19" t="s">
        <v>132</v>
      </c>
      <c r="C68" s="20" t="s">
        <v>134</v>
      </c>
      <c r="D68" s="21">
        <v>542.45000000000005</v>
      </c>
    </row>
    <row r="69" spans="1:4" x14ac:dyDescent="0.45">
      <c r="A69" s="18">
        <v>46141</v>
      </c>
      <c r="B69" s="19" t="s">
        <v>135</v>
      </c>
      <c r="C69" s="20" t="s">
        <v>136</v>
      </c>
      <c r="D69" s="21">
        <v>90.3</v>
      </c>
    </row>
    <row r="70" spans="1:4" x14ac:dyDescent="0.45">
      <c r="A70" s="18">
        <v>46142</v>
      </c>
      <c r="B70" s="19" t="s">
        <v>137</v>
      </c>
      <c r="C70" s="20" t="s">
        <v>138</v>
      </c>
      <c r="D70" s="21">
        <v>58.46</v>
      </c>
    </row>
    <row r="71" spans="1:4" x14ac:dyDescent="0.45">
      <c r="A71" s="48" t="s">
        <v>139</v>
      </c>
      <c r="B71" s="48"/>
      <c r="C71" s="48"/>
      <c r="D71" s="22">
        <f>SUM(D63:D70)</f>
        <v>3352.3900000000003</v>
      </c>
    </row>
    <row r="73" spans="1:4" ht="18" customHeight="1" x14ac:dyDescent="0.45">
      <c r="A73" s="47" t="s">
        <v>43</v>
      </c>
      <c r="B73" s="47"/>
      <c r="C73" s="47"/>
      <c r="D73" s="47"/>
    </row>
    <row r="74" spans="1:4" x14ac:dyDescent="0.45">
      <c r="A74" s="17" t="s">
        <v>49</v>
      </c>
      <c r="B74" s="17" t="s">
        <v>50</v>
      </c>
      <c r="C74" s="17" t="s">
        <v>51</v>
      </c>
      <c r="D74" s="17" t="s">
        <v>52</v>
      </c>
    </row>
    <row r="75" spans="1:4" x14ac:dyDescent="0.45">
      <c r="A75" s="18">
        <v>46113</v>
      </c>
      <c r="B75" s="19" t="s">
        <v>140</v>
      </c>
      <c r="C75" s="20" t="s">
        <v>141</v>
      </c>
      <c r="D75" s="21">
        <v>350</v>
      </c>
    </row>
    <row r="76" spans="1:4" x14ac:dyDescent="0.45">
      <c r="A76" s="18">
        <v>46114</v>
      </c>
      <c r="B76" s="19" t="s">
        <v>142</v>
      </c>
      <c r="C76" s="20" t="s">
        <v>143</v>
      </c>
      <c r="D76" s="21">
        <v>400</v>
      </c>
    </row>
    <row r="77" spans="1:4" x14ac:dyDescent="0.45">
      <c r="A77" s="18">
        <v>46162</v>
      </c>
      <c r="B77" s="19" t="s">
        <v>121</v>
      </c>
      <c r="C77" s="20" t="s">
        <v>144</v>
      </c>
      <c r="D77" s="21">
        <v>51</v>
      </c>
    </row>
    <row r="78" spans="1:4" x14ac:dyDescent="0.45">
      <c r="A78" s="18">
        <v>46162</v>
      </c>
      <c r="B78" s="19" t="s">
        <v>121</v>
      </c>
      <c r="C78" s="20" t="s">
        <v>144</v>
      </c>
      <c r="D78" s="21">
        <v>68.959999999999994</v>
      </c>
    </row>
    <row r="79" spans="1:4" x14ac:dyDescent="0.45">
      <c r="A79" s="18">
        <v>46162</v>
      </c>
      <c r="B79" s="19" t="s">
        <v>121</v>
      </c>
      <c r="C79" s="20" t="s">
        <v>144</v>
      </c>
      <c r="D79" s="21">
        <v>87.36</v>
      </c>
    </row>
    <row r="80" spans="1:4" x14ac:dyDescent="0.45">
      <c r="A80" s="18">
        <v>46162</v>
      </c>
      <c r="B80" s="19" t="s">
        <v>121</v>
      </c>
      <c r="C80" s="20" t="s">
        <v>145</v>
      </c>
      <c r="D80" s="21">
        <v>260</v>
      </c>
    </row>
    <row r="81" spans="1:4" x14ac:dyDescent="0.45">
      <c r="A81" s="48" t="s">
        <v>146</v>
      </c>
      <c r="B81" s="48"/>
      <c r="C81" s="48"/>
      <c r="D81" s="22">
        <f>SUM(D75:D80)</f>
        <v>1217.3200000000002</v>
      </c>
    </row>
    <row r="83" spans="1:4" ht="15.75" x14ac:dyDescent="0.5">
      <c r="A83" s="34" t="s">
        <v>147</v>
      </c>
      <c r="B83" s="34"/>
      <c r="C83" s="34"/>
      <c r="D83" s="23">
        <f>D10+D22+D30+D38+D49+D59+D71+D81</f>
        <v>44362.079999999994</v>
      </c>
    </row>
  </sheetData>
  <mergeCells count="19">
    <mergeCell ref="A71:C71"/>
    <mergeCell ref="A73:D73"/>
    <mergeCell ref="A81:C81"/>
    <mergeCell ref="A83:C83"/>
    <mergeCell ref="A40:D40"/>
    <mergeCell ref="A49:C49"/>
    <mergeCell ref="A51:D51"/>
    <mergeCell ref="A59:C59"/>
    <mergeCell ref="A61:D61"/>
    <mergeCell ref="A22:C22"/>
    <mergeCell ref="A24:D24"/>
    <mergeCell ref="A30:C30"/>
    <mergeCell ref="A32:D32"/>
    <mergeCell ref="A38:C38"/>
    <mergeCell ref="A1:D1"/>
    <mergeCell ref="A2:D2"/>
    <mergeCell ref="A4:D4"/>
    <mergeCell ref="A10:C10"/>
    <mergeCell ref="A12:D12"/>
  </mergeCells>
  <pageMargins left="0.3" right="0.3" top="0.4" bottom="0.4" header="0.511811023622047" footer="0.511811023622047"/>
  <pageSetup fitToHeight="0"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173F52"/>
    <pageSetUpPr fitToPage="1"/>
  </sheetPr>
  <dimension ref="A1:D223"/>
  <sheetViews>
    <sheetView showGridLines="0" zoomScaleNormal="100" workbookViewId="0">
      <pane ySplit="3" topLeftCell="A4" activePane="bottomLeft" state="frozen"/>
      <selection pane="bottomLeft" sqref="A1:D1"/>
    </sheetView>
  </sheetViews>
  <sheetFormatPr defaultColWidth="8.6640625" defaultRowHeight="14.25" x14ac:dyDescent="0.45"/>
  <cols>
    <col min="1" max="1" width="11" customWidth="1"/>
    <col min="2" max="2" width="12" customWidth="1"/>
    <col min="3" max="3" width="78" customWidth="1"/>
    <col min="4" max="4" width="13" customWidth="1"/>
  </cols>
  <sheetData>
    <row r="1" spans="1:4" ht="16.899999999999999" x14ac:dyDescent="0.5">
      <c r="A1" s="45" t="s">
        <v>148</v>
      </c>
      <c r="B1" s="45"/>
      <c r="C1" s="45"/>
      <c r="D1" s="45"/>
    </row>
    <row r="2" spans="1:4" x14ac:dyDescent="0.45">
      <c r="A2" s="46" t="s">
        <v>48</v>
      </c>
      <c r="B2" s="46"/>
      <c r="C2" s="46"/>
      <c r="D2" s="46"/>
    </row>
    <row r="4" spans="1:4" ht="18" customHeight="1" x14ac:dyDescent="0.45">
      <c r="A4" s="47" t="s">
        <v>24</v>
      </c>
      <c r="B4" s="47"/>
      <c r="C4" s="47"/>
      <c r="D4" s="47"/>
    </row>
    <row r="5" spans="1:4" x14ac:dyDescent="0.45">
      <c r="A5" s="17" t="s">
        <v>49</v>
      </c>
      <c r="B5" s="17" t="s">
        <v>50</v>
      </c>
      <c r="C5" s="17" t="s">
        <v>51</v>
      </c>
      <c r="D5" s="17" t="s">
        <v>52</v>
      </c>
    </row>
    <row r="6" spans="1:4" x14ac:dyDescent="0.45">
      <c r="A6" s="18">
        <v>45838</v>
      </c>
      <c r="B6" s="19" t="s">
        <v>149</v>
      </c>
      <c r="C6" s="20" t="s">
        <v>150</v>
      </c>
      <c r="D6" s="21">
        <v>628.95000000000005</v>
      </c>
    </row>
    <row r="7" spans="1:4" x14ac:dyDescent="0.45">
      <c r="A7" s="18">
        <v>45869</v>
      </c>
      <c r="B7" s="19" t="s">
        <v>149</v>
      </c>
      <c r="C7" s="20" t="s">
        <v>150</v>
      </c>
      <c r="D7" s="21">
        <v>602.70000000000005</v>
      </c>
    </row>
    <row r="8" spans="1:4" x14ac:dyDescent="0.45">
      <c r="A8" s="18">
        <v>45900</v>
      </c>
      <c r="B8" s="19" t="s">
        <v>149</v>
      </c>
      <c r="C8" s="20" t="s">
        <v>150</v>
      </c>
      <c r="D8" s="21">
        <v>607.95000000000005</v>
      </c>
    </row>
    <row r="9" spans="1:4" x14ac:dyDescent="0.45">
      <c r="A9" s="18">
        <v>45930</v>
      </c>
      <c r="B9" s="19" t="s">
        <v>151</v>
      </c>
      <c r="C9" s="20" t="s">
        <v>150</v>
      </c>
      <c r="D9" s="21">
        <v>633.85</v>
      </c>
    </row>
    <row r="10" spans="1:4" x14ac:dyDescent="0.45">
      <c r="A10" s="18">
        <v>45961</v>
      </c>
      <c r="B10" s="19" t="s">
        <v>152</v>
      </c>
      <c r="C10" s="20" t="s">
        <v>150</v>
      </c>
      <c r="D10" s="21">
        <v>616.28</v>
      </c>
    </row>
    <row r="11" spans="1:4" x14ac:dyDescent="0.45">
      <c r="A11" s="18">
        <v>45991</v>
      </c>
      <c r="B11" s="19" t="s">
        <v>153</v>
      </c>
      <c r="C11" s="20" t="s">
        <v>150</v>
      </c>
      <c r="D11" s="21">
        <v>630.70000000000005</v>
      </c>
    </row>
    <row r="12" spans="1:4" x14ac:dyDescent="0.45">
      <c r="A12" s="18">
        <v>46022</v>
      </c>
      <c r="B12" s="19" t="s">
        <v>154</v>
      </c>
      <c r="C12" s="20" t="s">
        <v>150</v>
      </c>
      <c r="D12" s="21">
        <v>581.70000000000005</v>
      </c>
    </row>
    <row r="13" spans="1:4" x14ac:dyDescent="0.45">
      <c r="A13" s="18">
        <v>46053</v>
      </c>
      <c r="B13" s="19" t="s">
        <v>155</v>
      </c>
      <c r="C13" s="20" t="s">
        <v>150</v>
      </c>
      <c r="D13" s="21">
        <v>559.65</v>
      </c>
    </row>
    <row r="14" spans="1:4" x14ac:dyDescent="0.45">
      <c r="A14" s="18">
        <v>46081</v>
      </c>
      <c r="B14" s="19" t="s">
        <v>156</v>
      </c>
      <c r="C14" s="20" t="s">
        <v>150</v>
      </c>
      <c r="D14" s="21">
        <v>612.25</v>
      </c>
    </row>
    <row r="15" spans="1:4" x14ac:dyDescent="0.45">
      <c r="A15" s="18">
        <v>46112</v>
      </c>
      <c r="B15" s="19" t="s">
        <v>157</v>
      </c>
      <c r="C15" s="20" t="s">
        <v>150</v>
      </c>
      <c r="D15" s="21">
        <v>727.43</v>
      </c>
    </row>
    <row r="16" spans="1:4" x14ac:dyDescent="0.45">
      <c r="A16" s="18">
        <v>46142</v>
      </c>
      <c r="B16" s="19" t="s">
        <v>158</v>
      </c>
      <c r="C16" s="20" t="s">
        <v>150</v>
      </c>
      <c r="D16" s="21">
        <v>715.3</v>
      </c>
    </row>
    <row r="17" spans="1:4" x14ac:dyDescent="0.45">
      <c r="A17" s="18">
        <v>46173</v>
      </c>
      <c r="B17" s="19" t="s">
        <v>159</v>
      </c>
      <c r="C17" s="20" t="s">
        <v>150</v>
      </c>
      <c r="D17" s="21">
        <v>757.33</v>
      </c>
    </row>
    <row r="18" spans="1:4" x14ac:dyDescent="0.45">
      <c r="A18" s="48" t="s">
        <v>160</v>
      </c>
      <c r="B18" s="48"/>
      <c r="C18" s="48"/>
      <c r="D18" s="22">
        <f>SUM(D6:D17)</f>
        <v>7674.09</v>
      </c>
    </row>
    <row r="20" spans="1:4" ht="18" customHeight="1" x14ac:dyDescent="0.45">
      <c r="A20" s="47" t="s">
        <v>25</v>
      </c>
      <c r="B20" s="47"/>
      <c r="C20" s="47"/>
      <c r="D20" s="47"/>
    </row>
    <row r="21" spans="1:4" x14ac:dyDescent="0.45">
      <c r="A21" s="17" t="s">
        <v>49</v>
      </c>
      <c r="B21" s="17" t="s">
        <v>50</v>
      </c>
      <c r="C21" s="17" t="s">
        <v>51</v>
      </c>
      <c r="D21" s="17" t="s">
        <v>52</v>
      </c>
    </row>
    <row r="22" spans="1:4" x14ac:dyDescent="0.45">
      <c r="A22" s="18">
        <v>45832</v>
      </c>
      <c r="B22" s="19" t="s">
        <v>161</v>
      </c>
      <c r="C22" s="20" t="s">
        <v>162</v>
      </c>
      <c r="D22" s="21">
        <v>236.81</v>
      </c>
    </row>
    <row r="23" spans="1:4" x14ac:dyDescent="0.45">
      <c r="A23" s="18">
        <v>45840</v>
      </c>
      <c r="B23" s="19" t="s">
        <v>163</v>
      </c>
      <c r="C23" s="20" t="s">
        <v>164</v>
      </c>
      <c r="D23" s="21">
        <v>140</v>
      </c>
    </row>
    <row r="24" spans="1:4" x14ac:dyDescent="0.45">
      <c r="A24" s="18">
        <v>45849</v>
      </c>
      <c r="B24" s="19" t="s">
        <v>165</v>
      </c>
      <c r="C24" s="20" t="s">
        <v>166</v>
      </c>
      <c r="D24" s="21">
        <v>575</v>
      </c>
    </row>
    <row r="25" spans="1:4" x14ac:dyDescent="0.45">
      <c r="A25" s="18">
        <v>45870</v>
      </c>
      <c r="B25" s="19" t="s">
        <v>70</v>
      </c>
      <c r="C25" s="20" t="s">
        <v>167</v>
      </c>
      <c r="D25" s="21">
        <v>184.82</v>
      </c>
    </row>
    <row r="26" spans="1:4" x14ac:dyDescent="0.45">
      <c r="A26" s="18">
        <v>45870</v>
      </c>
      <c r="B26" s="19" t="s">
        <v>70</v>
      </c>
      <c r="C26" s="20" t="s">
        <v>168</v>
      </c>
      <c r="D26" s="21">
        <v>447.09</v>
      </c>
    </row>
    <row r="27" spans="1:4" x14ac:dyDescent="0.45">
      <c r="A27" s="18">
        <v>45870</v>
      </c>
      <c r="B27" s="19" t="s">
        <v>169</v>
      </c>
      <c r="C27" s="20" t="s">
        <v>170</v>
      </c>
      <c r="D27" s="21">
        <v>202.94</v>
      </c>
    </row>
    <row r="28" spans="1:4" x14ac:dyDescent="0.45">
      <c r="A28" s="18">
        <v>45902</v>
      </c>
      <c r="B28" s="19" t="s">
        <v>88</v>
      </c>
      <c r="C28" s="20" t="s">
        <v>171</v>
      </c>
      <c r="D28" s="21">
        <v>145.77000000000001</v>
      </c>
    </row>
    <row r="29" spans="1:4" x14ac:dyDescent="0.45">
      <c r="A29" s="18">
        <v>45902</v>
      </c>
      <c r="B29" s="19" t="s">
        <v>88</v>
      </c>
      <c r="C29" s="20" t="s">
        <v>172</v>
      </c>
      <c r="D29" s="21">
        <v>242.08</v>
      </c>
    </row>
    <row r="30" spans="1:4" x14ac:dyDescent="0.45">
      <c r="A30" s="18">
        <v>45902</v>
      </c>
      <c r="B30" s="19" t="s">
        <v>88</v>
      </c>
      <c r="C30" s="20" t="s">
        <v>173</v>
      </c>
      <c r="D30" s="21">
        <v>350.78</v>
      </c>
    </row>
    <row r="31" spans="1:4" x14ac:dyDescent="0.45">
      <c r="A31" s="18">
        <v>45915</v>
      </c>
      <c r="B31" s="19" t="s">
        <v>174</v>
      </c>
      <c r="C31" s="20" t="s">
        <v>175</v>
      </c>
      <c r="D31" s="21">
        <v>97.5</v>
      </c>
    </row>
    <row r="32" spans="1:4" x14ac:dyDescent="0.45">
      <c r="A32" s="18">
        <v>45915</v>
      </c>
      <c r="B32" s="19" t="s">
        <v>174</v>
      </c>
      <c r="C32" s="20" t="s">
        <v>176</v>
      </c>
      <c r="D32" s="21">
        <v>97.5</v>
      </c>
    </row>
    <row r="33" spans="1:4" x14ac:dyDescent="0.45">
      <c r="A33" s="18">
        <v>45931</v>
      </c>
      <c r="B33" s="19" t="s">
        <v>149</v>
      </c>
      <c r="C33" s="20" t="s">
        <v>177</v>
      </c>
      <c r="D33" s="21">
        <v>97.5</v>
      </c>
    </row>
    <row r="34" spans="1:4" x14ac:dyDescent="0.45">
      <c r="A34" s="18">
        <v>45931</v>
      </c>
      <c r="B34" s="19" t="s">
        <v>149</v>
      </c>
      <c r="C34" s="20" t="s">
        <v>178</v>
      </c>
      <c r="D34" s="21">
        <v>112.21</v>
      </c>
    </row>
    <row r="35" spans="1:4" x14ac:dyDescent="0.45">
      <c r="A35" s="18">
        <v>45947</v>
      </c>
      <c r="B35" s="19" t="s">
        <v>179</v>
      </c>
      <c r="C35" s="20" t="s">
        <v>180</v>
      </c>
      <c r="D35" s="21">
        <v>252</v>
      </c>
    </row>
    <row r="36" spans="1:4" x14ac:dyDescent="0.45">
      <c r="A36" s="18">
        <v>45962</v>
      </c>
      <c r="B36" s="19" t="s">
        <v>94</v>
      </c>
      <c r="C36" s="20" t="s">
        <v>181</v>
      </c>
      <c r="D36" s="21">
        <v>26.41</v>
      </c>
    </row>
    <row r="37" spans="1:4" x14ac:dyDescent="0.45">
      <c r="A37" s="18">
        <v>45962</v>
      </c>
      <c r="B37" s="19" t="s">
        <v>94</v>
      </c>
      <c r="C37" s="20" t="s">
        <v>182</v>
      </c>
      <c r="D37" s="21">
        <v>108.01</v>
      </c>
    </row>
    <row r="38" spans="1:4" x14ac:dyDescent="0.45">
      <c r="A38" s="18">
        <v>45962</v>
      </c>
      <c r="B38" s="19" t="s">
        <v>94</v>
      </c>
      <c r="C38" s="20" t="s">
        <v>183</v>
      </c>
      <c r="D38" s="21">
        <v>143.66999999999999</v>
      </c>
    </row>
    <row r="39" spans="1:4" x14ac:dyDescent="0.45">
      <c r="A39" s="18">
        <v>45975</v>
      </c>
      <c r="B39" s="19" t="s">
        <v>184</v>
      </c>
      <c r="C39" s="20" t="s">
        <v>185</v>
      </c>
      <c r="D39" s="21">
        <v>65</v>
      </c>
    </row>
    <row r="40" spans="1:4" x14ac:dyDescent="0.45">
      <c r="A40" s="18">
        <v>45975</v>
      </c>
      <c r="B40" s="19" t="s">
        <v>184</v>
      </c>
      <c r="C40" s="20" t="s">
        <v>186</v>
      </c>
      <c r="D40" s="21">
        <v>65</v>
      </c>
    </row>
    <row r="41" spans="1:4" x14ac:dyDescent="0.45">
      <c r="A41" s="18">
        <v>45992</v>
      </c>
      <c r="B41" s="19" t="s">
        <v>187</v>
      </c>
      <c r="C41" s="20" t="s">
        <v>188</v>
      </c>
      <c r="D41" s="21">
        <v>222.58</v>
      </c>
    </row>
    <row r="42" spans="1:4" x14ac:dyDescent="0.45">
      <c r="A42" s="18">
        <v>46007</v>
      </c>
      <c r="B42" s="19" t="s">
        <v>189</v>
      </c>
      <c r="C42" s="20" t="s">
        <v>190</v>
      </c>
      <c r="D42" s="21">
        <v>97.5</v>
      </c>
    </row>
    <row r="43" spans="1:4" x14ac:dyDescent="0.45">
      <c r="A43" s="18">
        <v>46007</v>
      </c>
      <c r="B43" s="19" t="s">
        <v>189</v>
      </c>
      <c r="C43" s="20" t="s">
        <v>191</v>
      </c>
      <c r="D43" s="21">
        <v>162.9</v>
      </c>
    </row>
    <row r="44" spans="1:4" x14ac:dyDescent="0.45">
      <c r="A44" s="18">
        <v>46027</v>
      </c>
      <c r="B44" s="19" t="s">
        <v>192</v>
      </c>
      <c r="C44" s="20" t="s">
        <v>193</v>
      </c>
      <c r="D44" s="21">
        <v>634</v>
      </c>
    </row>
    <row r="45" spans="1:4" x14ac:dyDescent="0.45">
      <c r="A45" s="18">
        <v>46038</v>
      </c>
      <c r="B45" s="19" t="s">
        <v>113</v>
      </c>
      <c r="C45" s="20" t="s">
        <v>194</v>
      </c>
      <c r="D45" s="21">
        <v>97.5</v>
      </c>
    </row>
    <row r="46" spans="1:4" x14ac:dyDescent="0.45">
      <c r="A46" s="18">
        <v>46038</v>
      </c>
      <c r="B46" s="19" t="s">
        <v>113</v>
      </c>
      <c r="C46" s="20" t="s">
        <v>195</v>
      </c>
      <c r="D46" s="21">
        <v>162.9</v>
      </c>
    </row>
    <row r="47" spans="1:4" x14ac:dyDescent="0.45">
      <c r="A47" s="18">
        <v>46055</v>
      </c>
      <c r="B47" s="19" t="s">
        <v>108</v>
      </c>
      <c r="C47" s="20" t="s">
        <v>196</v>
      </c>
      <c r="D47" s="21">
        <v>97.5</v>
      </c>
    </row>
    <row r="48" spans="1:4" x14ac:dyDescent="0.45">
      <c r="A48" s="18">
        <v>46077</v>
      </c>
      <c r="B48" s="19" t="s">
        <v>197</v>
      </c>
      <c r="C48" s="20" t="s">
        <v>198</v>
      </c>
      <c r="D48" s="21">
        <v>225</v>
      </c>
    </row>
    <row r="49" spans="1:4" x14ac:dyDescent="0.45">
      <c r="A49" s="18">
        <v>46084</v>
      </c>
      <c r="B49" s="19" t="s">
        <v>199</v>
      </c>
      <c r="C49" s="20" t="s">
        <v>200</v>
      </c>
      <c r="D49" s="21">
        <v>149.52000000000001</v>
      </c>
    </row>
    <row r="50" spans="1:4" x14ac:dyDescent="0.45">
      <c r="A50" s="18">
        <v>46101</v>
      </c>
      <c r="B50" s="19" t="s">
        <v>201</v>
      </c>
      <c r="C50" s="20" t="s">
        <v>202</v>
      </c>
      <c r="D50" s="21">
        <v>97.5</v>
      </c>
    </row>
    <row r="51" spans="1:4" x14ac:dyDescent="0.45">
      <c r="A51" s="18">
        <v>46101</v>
      </c>
      <c r="B51" s="19" t="s">
        <v>201</v>
      </c>
      <c r="C51" s="20" t="s">
        <v>203</v>
      </c>
      <c r="D51" s="21">
        <v>194.89</v>
      </c>
    </row>
    <row r="52" spans="1:4" x14ac:dyDescent="0.45">
      <c r="A52" s="18">
        <v>46108</v>
      </c>
      <c r="B52" s="19" t="s">
        <v>204</v>
      </c>
      <c r="C52" s="20" t="s">
        <v>205</v>
      </c>
      <c r="D52" s="21">
        <v>130</v>
      </c>
    </row>
    <row r="53" spans="1:4" x14ac:dyDescent="0.45">
      <c r="A53" s="18">
        <v>46108</v>
      </c>
      <c r="B53" s="19" t="s">
        <v>206</v>
      </c>
      <c r="C53" s="20" t="s">
        <v>207</v>
      </c>
      <c r="D53" s="21">
        <v>250</v>
      </c>
    </row>
    <row r="54" spans="1:4" x14ac:dyDescent="0.45">
      <c r="A54" s="18">
        <v>46121</v>
      </c>
      <c r="B54" s="19" t="s">
        <v>208</v>
      </c>
      <c r="C54" s="20" t="s">
        <v>209</v>
      </c>
      <c r="D54" s="21">
        <v>179.57</v>
      </c>
    </row>
    <row r="55" spans="1:4" x14ac:dyDescent="0.45">
      <c r="A55" s="18">
        <v>46126</v>
      </c>
      <c r="B55" s="19" t="s">
        <v>210</v>
      </c>
      <c r="C55" s="20" t="s">
        <v>211</v>
      </c>
      <c r="D55" s="21">
        <v>66.75</v>
      </c>
    </row>
    <row r="56" spans="1:4" x14ac:dyDescent="0.45">
      <c r="A56" s="18">
        <v>46135</v>
      </c>
      <c r="B56" s="19" t="s">
        <v>212</v>
      </c>
      <c r="C56" s="20" t="s">
        <v>213</v>
      </c>
      <c r="D56" s="21">
        <v>322.68</v>
      </c>
    </row>
    <row r="57" spans="1:4" x14ac:dyDescent="0.45">
      <c r="A57" s="18">
        <v>46143</v>
      </c>
      <c r="B57" s="19" t="s">
        <v>214</v>
      </c>
      <c r="C57" s="20" t="s">
        <v>215</v>
      </c>
      <c r="D57" s="21">
        <v>65</v>
      </c>
    </row>
    <row r="58" spans="1:4" x14ac:dyDescent="0.45">
      <c r="A58" s="18">
        <v>46162</v>
      </c>
      <c r="B58" s="19" t="s">
        <v>121</v>
      </c>
      <c r="C58" s="20" t="s">
        <v>216</v>
      </c>
      <c r="D58" s="21">
        <v>23.74</v>
      </c>
    </row>
    <row r="59" spans="1:4" x14ac:dyDescent="0.45">
      <c r="A59" s="48" t="s">
        <v>217</v>
      </c>
      <c r="B59" s="48"/>
      <c r="C59" s="48"/>
      <c r="D59" s="22">
        <f>SUM(D22:D58)</f>
        <v>6769.62</v>
      </c>
    </row>
    <row r="61" spans="1:4" ht="18" customHeight="1" x14ac:dyDescent="0.45">
      <c r="A61" s="47" t="s">
        <v>26</v>
      </c>
      <c r="B61" s="47"/>
      <c r="C61" s="47"/>
      <c r="D61" s="47"/>
    </row>
    <row r="62" spans="1:4" x14ac:dyDescent="0.45">
      <c r="A62" s="17" t="s">
        <v>49</v>
      </c>
      <c r="B62" s="17" t="s">
        <v>50</v>
      </c>
      <c r="C62" s="17" t="s">
        <v>51</v>
      </c>
      <c r="D62" s="17" t="s">
        <v>52</v>
      </c>
    </row>
    <row r="63" spans="1:4" x14ac:dyDescent="0.45">
      <c r="A63" s="18">
        <v>45852</v>
      </c>
      <c r="B63" s="19" t="s">
        <v>218</v>
      </c>
      <c r="C63" s="20" t="s">
        <v>219</v>
      </c>
      <c r="D63" s="21">
        <v>55.28</v>
      </c>
    </row>
    <row r="64" spans="1:4" x14ac:dyDescent="0.45">
      <c r="A64" s="18">
        <v>45852</v>
      </c>
      <c r="B64" s="19" t="s">
        <v>218</v>
      </c>
      <c r="C64" s="20" t="s">
        <v>220</v>
      </c>
      <c r="D64" s="21">
        <v>74.709999999999994</v>
      </c>
    </row>
    <row r="65" spans="1:4" x14ac:dyDescent="0.45">
      <c r="A65" s="18">
        <v>45919</v>
      </c>
      <c r="B65" s="19" t="s">
        <v>221</v>
      </c>
      <c r="C65" s="20" t="s">
        <v>222</v>
      </c>
      <c r="D65" s="21">
        <v>362.84</v>
      </c>
    </row>
    <row r="66" spans="1:4" x14ac:dyDescent="0.45">
      <c r="A66" s="18">
        <v>45929</v>
      </c>
      <c r="B66" s="19" t="s">
        <v>223</v>
      </c>
      <c r="C66" s="20" t="s">
        <v>224</v>
      </c>
      <c r="D66" s="21">
        <v>128.19</v>
      </c>
    </row>
    <row r="67" spans="1:4" x14ac:dyDescent="0.45">
      <c r="A67" s="18">
        <v>45970</v>
      </c>
      <c r="B67" s="19" t="s">
        <v>225</v>
      </c>
      <c r="C67" s="20" t="s">
        <v>226</v>
      </c>
      <c r="D67" s="21">
        <v>124.6</v>
      </c>
    </row>
    <row r="68" spans="1:4" x14ac:dyDescent="0.45">
      <c r="A68" s="18">
        <v>46089</v>
      </c>
      <c r="B68" s="19" t="s">
        <v>227</v>
      </c>
      <c r="C68" s="20" t="s">
        <v>228</v>
      </c>
      <c r="D68" s="21">
        <v>22.01</v>
      </c>
    </row>
    <row r="69" spans="1:4" x14ac:dyDescent="0.45">
      <c r="A69" s="18">
        <v>46117</v>
      </c>
      <c r="B69" s="19" t="s">
        <v>229</v>
      </c>
      <c r="C69" s="20" t="s">
        <v>230</v>
      </c>
      <c r="D69" s="21">
        <v>40.28</v>
      </c>
    </row>
    <row r="70" spans="1:4" x14ac:dyDescent="0.45">
      <c r="A70" s="18">
        <v>46117</v>
      </c>
      <c r="B70" s="19" t="s">
        <v>229</v>
      </c>
      <c r="C70" s="20" t="s">
        <v>230</v>
      </c>
      <c r="D70" s="21">
        <v>221.78</v>
      </c>
    </row>
    <row r="71" spans="1:4" x14ac:dyDescent="0.45">
      <c r="A71" s="18">
        <v>46126</v>
      </c>
      <c r="B71" s="19" t="s">
        <v>231</v>
      </c>
      <c r="C71" s="20" t="s">
        <v>232</v>
      </c>
      <c r="D71" s="21">
        <v>40.28</v>
      </c>
    </row>
    <row r="72" spans="1:4" x14ac:dyDescent="0.45">
      <c r="A72" s="18">
        <v>46126</v>
      </c>
      <c r="B72" s="19" t="s">
        <v>231</v>
      </c>
      <c r="C72" s="20" t="s">
        <v>233</v>
      </c>
      <c r="D72" s="21">
        <v>221.78</v>
      </c>
    </row>
    <row r="73" spans="1:4" x14ac:dyDescent="0.45">
      <c r="A73" s="18">
        <v>46126</v>
      </c>
      <c r="B73" s="19" t="s">
        <v>231</v>
      </c>
      <c r="C73" s="20" t="s">
        <v>234</v>
      </c>
      <c r="D73" s="21">
        <v>462.76</v>
      </c>
    </row>
    <row r="74" spans="1:4" x14ac:dyDescent="0.45">
      <c r="A74" s="18">
        <v>46156</v>
      </c>
      <c r="B74" s="19" t="s">
        <v>235</v>
      </c>
      <c r="C74" s="20" t="s">
        <v>236</v>
      </c>
      <c r="D74" s="21">
        <v>94.64</v>
      </c>
    </row>
    <row r="75" spans="1:4" x14ac:dyDescent="0.45">
      <c r="A75" s="48" t="s">
        <v>237</v>
      </c>
      <c r="B75" s="48"/>
      <c r="C75" s="48"/>
      <c r="D75" s="22">
        <f>SUM(D63:D74)</f>
        <v>1849.15</v>
      </c>
    </row>
    <row r="77" spans="1:4" ht="18" customHeight="1" x14ac:dyDescent="0.45">
      <c r="A77" s="47" t="s">
        <v>27</v>
      </c>
      <c r="B77" s="47"/>
      <c r="C77" s="47"/>
      <c r="D77" s="47"/>
    </row>
    <row r="78" spans="1:4" x14ac:dyDescent="0.45">
      <c r="A78" s="17" t="s">
        <v>49</v>
      </c>
      <c r="B78" s="17" t="s">
        <v>50</v>
      </c>
      <c r="C78" s="17" t="s">
        <v>51</v>
      </c>
      <c r="D78" s="17" t="s">
        <v>52</v>
      </c>
    </row>
    <row r="79" spans="1:4" x14ac:dyDescent="0.45">
      <c r="A79" s="18">
        <v>46104</v>
      </c>
      <c r="B79" s="19" t="s">
        <v>238</v>
      </c>
      <c r="C79" s="20" t="s">
        <v>239</v>
      </c>
      <c r="D79" s="21">
        <v>50</v>
      </c>
    </row>
    <row r="80" spans="1:4" x14ac:dyDescent="0.45">
      <c r="A80" s="18">
        <v>46139</v>
      </c>
      <c r="B80" s="19" t="s">
        <v>240</v>
      </c>
      <c r="C80" s="20" t="s">
        <v>241</v>
      </c>
      <c r="D80" s="21">
        <v>25</v>
      </c>
    </row>
    <row r="81" spans="1:4" x14ac:dyDescent="0.45">
      <c r="A81" s="48" t="s">
        <v>242</v>
      </c>
      <c r="B81" s="48"/>
      <c r="C81" s="48"/>
      <c r="D81" s="22">
        <f>SUM(D79:D80)</f>
        <v>75</v>
      </c>
    </row>
    <row r="83" spans="1:4" ht="18" customHeight="1" x14ac:dyDescent="0.45">
      <c r="A83" s="47" t="s">
        <v>28</v>
      </c>
      <c r="B83" s="47"/>
      <c r="C83" s="47"/>
      <c r="D83" s="47"/>
    </row>
    <row r="84" spans="1:4" x14ac:dyDescent="0.45">
      <c r="A84" s="17" t="s">
        <v>49</v>
      </c>
      <c r="B84" s="17" t="s">
        <v>50</v>
      </c>
      <c r="C84" s="17" t="s">
        <v>51</v>
      </c>
      <c r="D84" s="17" t="s">
        <v>52</v>
      </c>
    </row>
    <row r="85" spans="1:4" x14ac:dyDescent="0.45">
      <c r="A85" s="18">
        <v>45854</v>
      </c>
      <c r="B85" s="19" t="s">
        <v>243</v>
      </c>
      <c r="C85" s="20" t="s">
        <v>244</v>
      </c>
      <c r="D85" s="21">
        <v>100</v>
      </c>
    </row>
    <row r="86" spans="1:4" x14ac:dyDescent="0.45">
      <c r="A86" s="18">
        <v>45854</v>
      </c>
      <c r="B86" s="19" t="s">
        <v>243</v>
      </c>
      <c r="C86" s="20" t="s">
        <v>245</v>
      </c>
      <c r="D86" s="21">
        <v>500</v>
      </c>
    </row>
    <row r="87" spans="1:4" x14ac:dyDescent="0.45">
      <c r="A87" s="18">
        <v>45891</v>
      </c>
      <c r="B87" s="19" t="s">
        <v>246</v>
      </c>
      <c r="C87" s="20" t="s">
        <v>247</v>
      </c>
      <c r="D87" s="21">
        <v>150</v>
      </c>
    </row>
    <row r="88" spans="1:4" x14ac:dyDescent="0.45">
      <c r="A88" s="18">
        <v>45891</v>
      </c>
      <c r="B88" s="19" t="s">
        <v>246</v>
      </c>
      <c r="C88" s="20" t="s">
        <v>245</v>
      </c>
      <c r="D88" s="21">
        <v>500</v>
      </c>
    </row>
    <row r="89" spans="1:4" x14ac:dyDescent="0.45">
      <c r="A89" s="18">
        <v>45970</v>
      </c>
      <c r="B89" s="19" t="s">
        <v>225</v>
      </c>
      <c r="C89" s="20" t="s">
        <v>248</v>
      </c>
      <c r="D89" s="21">
        <v>400</v>
      </c>
    </row>
    <row r="90" spans="1:4" x14ac:dyDescent="0.45">
      <c r="A90" s="18">
        <v>45978</v>
      </c>
      <c r="B90" s="19" t="s">
        <v>249</v>
      </c>
      <c r="C90" s="20" t="s">
        <v>250</v>
      </c>
      <c r="D90" s="21">
        <v>75</v>
      </c>
    </row>
    <row r="91" spans="1:4" x14ac:dyDescent="0.45">
      <c r="A91" s="18">
        <v>45992</v>
      </c>
      <c r="B91" s="19" t="s">
        <v>251</v>
      </c>
      <c r="C91" s="20" t="s">
        <v>252</v>
      </c>
      <c r="D91" s="21">
        <v>250</v>
      </c>
    </row>
    <row r="92" spans="1:4" x14ac:dyDescent="0.45">
      <c r="A92" s="18">
        <v>45997</v>
      </c>
      <c r="B92" s="19" t="s">
        <v>253</v>
      </c>
      <c r="C92" s="20" t="s">
        <v>254</v>
      </c>
      <c r="D92" s="21">
        <v>250</v>
      </c>
    </row>
    <row r="93" spans="1:4" x14ac:dyDescent="0.45">
      <c r="A93" s="18">
        <v>46009</v>
      </c>
      <c r="B93" s="19" t="s">
        <v>255</v>
      </c>
      <c r="C93" s="20" t="s">
        <v>256</v>
      </c>
      <c r="D93" s="21">
        <v>100</v>
      </c>
    </row>
    <row r="94" spans="1:4" x14ac:dyDescent="0.45">
      <c r="A94" s="18">
        <v>46025</v>
      </c>
      <c r="B94" s="19" t="s">
        <v>257</v>
      </c>
      <c r="C94" s="20" t="s">
        <v>258</v>
      </c>
      <c r="D94" s="21">
        <v>300</v>
      </c>
    </row>
    <row r="95" spans="1:4" x14ac:dyDescent="0.45">
      <c r="A95" s="18">
        <v>46038</v>
      </c>
      <c r="B95" s="19" t="s">
        <v>113</v>
      </c>
      <c r="C95" s="20" t="s">
        <v>259</v>
      </c>
      <c r="D95" s="21">
        <v>250</v>
      </c>
    </row>
    <row r="96" spans="1:4" x14ac:dyDescent="0.45">
      <c r="A96" s="18">
        <v>46060</v>
      </c>
      <c r="B96" s="19" t="s">
        <v>260</v>
      </c>
      <c r="C96" s="20" t="s">
        <v>261</v>
      </c>
      <c r="D96" s="21">
        <v>400</v>
      </c>
    </row>
    <row r="97" spans="1:4" x14ac:dyDescent="0.45">
      <c r="A97" s="18">
        <v>46074</v>
      </c>
      <c r="B97" s="19" t="s">
        <v>262</v>
      </c>
      <c r="C97" s="20" t="s">
        <v>263</v>
      </c>
      <c r="D97" s="21">
        <v>75</v>
      </c>
    </row>
    <row r="98" spans="1:4" x14ac:dyDescent="0.45">
      <c r="A98" s="18">
        <v>46088</v>
      </c>
      <c r="B98" s="19" t="s">
        <v>264</v>
      </c>
      <c r="C98" s="20" t="s">
        <v>265</v>
      </c>
      <c r="D98" s="21">
        <v>300</v>
      </c>
    </row>
    <row r="99" spans="1:4" x14ac:dyDescent="0.45">
      <c r="A99" s="18">
        <v>46123</v>
      </c>
      <c r="B99" s="19" t="s">
        <v>266</v>
      </c>
      <c r="C99" s="20" t="s">
        <v>267</v>
      </c>
      <c r="D99" s="21">
        <v>400</v>
      </c>
    </row>
    <row r="100" spans="1:4" x14ac:dyDescent="0.45">
      <c r="A100" s="18">
        <v>46153</v>
      </c>
      <c r="B100" s="19" t="s">
        <v>268</v>
      </c>
      <c r="C100" s="20" t="s">
        <v>269</v>
      </c>
      <c r="D100" s="21">
        <v>300</v>
      </c>
    </row>
    <row r="101" spans="1:4" x14ac:dyDescent="0.45">
      <c r="A101" s="48" t="s">
        <v>270</v>
      </c>
      <c r="B101" s="48"/>
      <c r="C101" s="48"/>
      <c r="D101" s="22">
        <f>SUM(D85:D100)</f>
        <v>4350</v>
      </c>
    </row>
    <row r="103" spans="1:4" ht="18" customHeight="1" x14ac:dyDescent="0.45">
      <c r="A103" s="47" t="s">
        <v>29</v>
      </c>
      <c r="B103" s="47"/>
      <c r="C103" s="47"/>
      <c r="D103" s="47"/>
    </row>
    <row r="104" spans="1:4" x14ac:dyDescent="0.45">
      <c r="A104" s="17" t="s">
        <v>49</v>
      </c>
      <c r="B104" s="17" t="s">
        <v>50</v>
      </c>
      <c r="C104" s="17" t="s">
        <v>51</v>
      </c>
      <c r="D104" s="17" t="s">
        <v>52</v>
      </c>
    </row>
    <row r="105" spans="1:4" x14ac:dyDescent="0.45">
      <c r="A105" s="18">
        <v>45814</v>
      </c>
      <c r="B105" s="19" t="s">
        <v>271</v>
      </c>
      <c r="C105" s="20" t="s">
        <v>272</v>
      </c>
      <c r="D105" s="21">
        <v>100</v>
      </c>
    </row>
    <row r="106" spans="1:4" x14ac:dyDescent="0.45">
      <c r="A106" s="18">
        <v>45814</v>
      </c>
      <c r="B106" s="19" t="s">
        <v>62</v>
      </c>
      <c r="C106" s="20" t="s">
        <v>272</v>
      </c>
      <c r="D106" s="21">
        <v>100</v>
      </c>
    </row>
    <row r="107" spans="1:4" x14ac:dyDescent="0.45">
      <c r="A107" s="18">
        <v>45828</v>
      </c>
      <c r="B107" s="19" t="s">
        <v>273</v>
      </c>
      <c r="C107" s="20" t="s">
        <v>272</v>
      </c>
      <c r="D107" s="21">
        <v>100</v>
      </c>
    </row>
    <row r="108" spans="1:4" x14ac:dyDescent="0.45">
      <c r="A108" s="18">
        <v>45828</v>
      </c>
      <c r="B108" s="19" t="s">
        <v>273</v>
      </c>
      <c r="C108" s="20" t="s">
        <v>274</v>
      </c>
      <c r="D108" s="21">
        <v>100</v>
      </c>
    </row>
    <row r="109" spans="1:4" x14ac:dyDescent="0.45">
      <c r="A109" s="18">
        <v>45834</v>
      </c>
      <c r="B109" s="19" t="s">
        <v>275</v>
      </c>
      <c r="C109" s="20" t="s">
        <v>272</v>
      </c>
      <c r="D109" s="21">
        <v>300</v>
      </c>
    </row>
    <row r="110" spans="1:4" x14ac:dyDescent="0.45">
      <c r="A110" s="18">
        <v>45840</v>
      </c>
      <c r="B110" s="19" t="s">
        <v>149</v>
      </c>
      <c r="C110" s="20" t="s">
        <v>276</v>
      </c>
      <c r="D110" s="21">
        <v>100</v>
      </c>
    </row>
    <row r="111" spans="1:4" x14ac:dyDescent="0.45">
      <c r="A111" s="18">
        <v>45854</v>
      </c>
      <c r="B111" s="19" t="s">
        <v>149</v>
      </c>
      <c r="C111" s="20" t="s">
        <v>277</v>
      </c>
      <c r="D111" s="21">
        <v>100</v>
      </c>
    </row>
    <row r="112" spans="1:4" x14ac:dyDescent="0.45">
      <c r="A112" s="18">
        <v>45880</v>
      </c>
      <c r="B112" s="19" t="s">
        <v>278</v>
      </c>
      <c r="C112" s="20" t="s">
        <v>279</v>
      </c>
      <c r="D112" s="21">
        <v>100</v>
      </c>
    </row>
    <row r="113" spans="1:4" x14ac:dyDescent="0.45">
      <c r="A113" s="18">
        <v>45882</v>
      </c>
      <c r="B113" s="19" t="s">
        <v>280</v>
      </c>
      <c r="C113" s="20" t="s">
        <v>281</v>
      </c>
      <c r="D113" s="21">
        <v>100</v>
      </c>
    </row>
    <row r="114" spans="1:4" x14ac:dyDescent="0.45">
      <c r="A114" s="18">
        <v>45904</v>
      </c>
      <c r="B114" s="19" t="s">
        <v>282</v>
      </c>
      <c r="C114" s="20" t="s">
        <v>272</v>
      </c>
      <c r="D114" s="21">
        <v>100</v>
      </c>
    </row>
    <row r="115" spans="1:4" x14ac:dyDescent="0.45">
      <c r="A115" s="18">
        <v>45912</v>
      </c>
      <c r="B115" s="19" t="s">
        <v>283</v>
      </c>
      <c r="C115" s="20" t="s">
        <v>272</v>
      </c>
      <c r="D115" s="21">
        <v>100</v>
      </c>
    </row>
    <row r="116" spans="1:4" x14ac:dyDescent="0.45">
      <c r="A116" s="18">
        <v>45931</v>
      </c>
      <c r="B116" s="19" t="s">
        <v>284</v>
      </c>
      <c r="C116" s="20" t="s">
        <v>272</v>
      </c>
      <c r="D116" s="21">
        <v>100</v>
      </c>
    </row>
    <row r="117" spans="1:4" x14ac:dyDescent="0.45">
      <c r="A117" s="18">
        <v>45939</v>
      </c>
      <c r="B117" s="19" t="s">
        <v>285</v>
      </c>
      <c r="C117" s="20" t="s">
        <v>272</v>
      </c>
      <c r="D117" s="21">
        <v>100</v>
      </c>
    </row>
    <row r="118" spans="1:4" x14ac:dyDescent="0.45">
      <c r="A118" s="18">
        <v>45950</v>
      </c>
      <c r="B118" s="19" t="s">
        <v>286</v>
      </c>
      <c r="C118" s="20" t="s">
        <v>287</v>
      </c>
      <c r="D118" s="21">
        <v>100</v>
      </c>
    </row>
    <row r="119" spans="1:4" x14ac:dyDescent="0.45">
      <c r="A119" s="18">
        <v>45996</v>
      </c>
      <c r="B119" s="19" t="s">
        <v>288</v>
      </c>
      <c r="C119" s="20" t="s">
        <v>289</v>
      </c>
      <c r="D119" s="21">
        <v>100</v>
      </c>
    </row>
    <row r="120" spans="1:4" x14ac:dyDescent="0.45">
      <c r="A120" s="18">
        <v>46000</v>
      </c>
      <c r="B120" s="19" t="s">
        <v>290</v>
      </c>
      <c r="C120" s="20" t="s">
        <v>291</v>
      </c>
      <c r="D120" s="21">
        <v>100</v>
      </c>
    </row>
    <row r="121" spans="1:4" x14ac:dyDescent="0.45">
      <c r="A121" s="18">
        <v>46031</v>
      </c>
      <c r="B121" s="19" t="s">
        <v>292</v>
      </c>
      <c r="C121" s="20" t="s">
        <v>293</v>
      </c>
      <c r="D121" s="21">
        <v>150</v>
      </c>
    </row>
    <row r="122" spans="1:4" x14ac:dyDescent="0.45">
      <c r="A122" s="18">
        <v>46049</v>
      </c>
      <c r="B122" s="19" t="s">
        <v>294</v>
      </c>
      <c r="C122" s="20" t="s">
        <v>295</v>
      </c>
      <c r="D122" s="21">
        <v>100</v>
      </c>
    </row>
    <row r="123" spans="1:4" x14ac:dyDescent="0.45">
      <c r="A123" s="18">
        <v>46055</v>
      </c>
      <c r="B123" s="19" t="s">
        <v>296</v>
      </c>
      <c r="C123" s="20" t="s">
        <v>297</v>
      </c>
      <c r="D123" s="21">
        <v>50</v>
      </c>
    </row>
    <row r="124" spans="1:4" x14ac:dyDescent="0.45">
      <c r="A124" s="18">
        <v>46062</v>
      </c>
      <c r="B124" s="19" t="s">
        <v>298</v>
      </c>
      <c r="C124" s="20" t="s">
        <v>299</v>
      </c>
      <c r="D124" s="21">
        <v>150</v>
      </c>
    </row>
    <row r="125" spans="1:4" x14ac:dyDescent="0.45">
      <c r="A125" s="18">
        <v>46063</v>
      </c>
      <c r="B125" s="19" t="s">
        <v>300</v>
      </c>
      <c r="C125" s="20" t="s">
        <v>301</v>
      </c>
      <c r="D125" s="21">
        <v>95</v>
      </c>
    </row>
    <row r="126" spans="1:4" x14ac:dyDescent="0.45">
      <c r="A126" s="18">
        <v>46063</v>
      </c>
      <c r="B126" s="19" t="s">
        <v>300</v>
      </c>
      <c r="C126" s="20" t="s">
        <v>302</v>
      </c>
      <c r="D126" s="21">
        <v>180</v>
      </c>
    </row>
    <row r="127" spans="1:4" x14ac:dyDescent="0.45">
      <c r="A127" s="18">
        <v>46084</v>
      </c>
      <c r="B127" s="19" t="s">
        <v>303</v>
      </c>
      <c r="C127" s="20" t="s">
        <v>304</v>
      </c>
      <c r="D127" s="21">
        <v>75</v>
      </c>
    </row>
    <row r="128" spans="1:4" x14ac:dyDescent="0.45">
      <c r="A128" s="18">
        <v>46113</v>
      </c>
      <c r="B128" s="19" t="s">
        <v>305</v>
      </c>
      <c r="C128" s="20" t="s">
        <v>306</v>
      </c>
      <c r="D128" s="21">
        <v>125</v>
      </c>
    </row>
    <row r="129" spans="1:4" x14ac:dyDescent="0.45">
      <c r="A129" s="18">
        <v>46130</v>
      </c>
      <c r="B129" s="19" t="s">
        <v>307</v>
      </c>
      <c r="C129" s="20" t="s">
        <v>308</v>
      </c>
      <c r="D129" s="21">
        <v>100</v>
      </c>
    </row>
    <row r="130" spans="1:4" x14ac:dyDescent="0.45">
      <c r="A130" s="18">
        <v>46130</v>
      </c>
      <c r="B130" s="19" t="s">
        <v>307</v>
      </c>
      <c r="C130" s="20" t="s">
        <v>309</v>
      </c>
      <c r="D130" s="21">
        <v>125</v>
      </c>
    </row>
    <row r="131" spans="1:4" x14ac:dyDescent="0.45">
      <c r="A131" s="18">
        <v>46130</v>
      </c>
      <c r="B131" s="19" t="s">
        <v>310</v>
      </c>
      <c r="C131" s="20" t="s">
        <v>311</v>
      </c>
      <c r="D131" s="21">
        <v>60.03</v>
      </c>
    </row>
    <row r="132" spans="1:4" x14ac:dyDescent="0.45">
      <c r="A132" s="18">
        <v>46132</v>
      </c>
      <c r="B132" s="19" t="s">
        <v>312</v>
      </c>
      <c r="C132" s="20" t="s">
        <v>313</v>
      </c>
      <c r="D132" s="21">
        <v>685.33</v>
      </c>
    </row>
    <row r="133" spans="1:4" x14ac:dyDescent="0.45">
      <c r="A133" s="18">
        <v>46146</v>
      </c>
      <c r="B133" s="19" t="s">
        <v>314</v>
      </c>
      <c r="C133" s="20" t="s">
        <v>315</v>
      </c>
      <c r="D133" s="21">
        <v>125</v>
      </c>
    </row>
    <row r="134" spans="1:4" x14ac:dyDescent="0.45">
      <c r="A134" s="18">
        <v>46153</v>
      </c>
      <c r="B134" s="19" t="s">
        <v>119</v>
      </c>
      <c r="C134" s="20" t="s">
        <v>316</v>
      </c>
      <c r="D134" s="21">
        <v>125</v>
      </c>
    </row>
    <row r="135" spans="1:4" x14ac:dyDescent="0.45">
      <c r="A135" s="18">
        <v>46155</v>
      </c>
      <c r="B135" s="19" t="s">
        <v>317</v>
      </c>
      <c r="C135" s="20" t="s">
        <v>318</v>
      </c>
      <c r="D135" s="21">
        <v>500</v>
      </c>
    </row>
    <row r="136" spans="1:4" x14ac:dyDescent="0.45">
      <c r="A136" s="18">
        <v>46157</v>
      </c>
      <c r="B136" s="19" t="s">
        <v>319</v>
      </c>
      <c r="C136" s="20" t="s">
        <v>320</v>
      </c>
      <c r="D136" s="21">
        <v>361.7</v>
      </c>
    </row>
    <row r="137" spans="1:4" x14ac:dyDescent="0.45">
      <c r="A137" s="48" t="s">
        <v>321</v>
      </c>
      <c r="B137" s="48"/>
      <c r="C137" s="48"/>
      <c r="D137" s="22">
        <f>SUM(D105:D136)</f>
        <v>4807.0600000000004</v>
      </c>
    </row>
    <row r="139" spans="1:4" ht="18" customHeight="1" x14ac:dyDescent="0.45">
      <c r="A139" s="47" t="s">
        <v>30</v>
      </c>
      <c r="B139" s="47"/>
      <c r="C139" s="47"/>
      <c r="D139" s="47"/>
    </row>
    <row r="140" spans="1:4" x14ac:dyDescent="0.45">
      <c r="A140" s="17" t="s">
        <v>49</v>
      </c>
      <c r="B140" s="17" t="s">
        <v>50</v>
      </c>
      <c r="C140" s="17" t="s">
        <v>51</v>
      </c>
      <c r="D140" s="17" t="s">
        <v>52</v>
      </c>
    </row>
    <row r="141" spans="1:4" x14ac:dyDescent="0.45">
      <c r="A141" s="18">
        <v>45818</v>
      </c>
      <c r="B141" s="19" t="s">
        <v>322</v>
      </c>
      <c r="C141" s="20" t="s">
        <v>323</v>
      </c>
      <c r="D141" s="21">
        <v>52</v>
      </c>
    </row>
    <row r="142" spans="1:4" x14ac:dyDescent="0.45">
      <c r="A142" s="18">
        <v>45841</v>
      </c>
      <c r="B142" s="19" t="s">
        <v>324</v>
      </c>
      <c r="C142" s="20" t="s">
        <v>325</v>
      </c>
      <c r="D142" s="21">
        <v>52</v>
      </c>
    </row>
    <row r="143" spans="1:4" x14ac:dyDescent="0.45">
      <c r="A143" s="18">
        <v>45876</v>
      </c>
      <c r="B143" s="19" t="s">
        <v>326</v>
      </c>
      <c r="C143" s="20" t="s">
        <v>327</v>
      </c>
      <c r="D143" s="21">
        <v>52</v>
      </c>
    </row>
    <row r="144" spans="1:4" x14ac:dyDescent="0.45">
      <c r="A144" s="18">
        <v>45905</v>
      </c>
      <c r="B144" s="19" t="s">
        <v>328</v>
      </c>
      <c r="C144" s="20" t="s">
        <v>329</v>
      </c>
      <c r="D144" s="21">
        <v>52</v>
      </c>
    </row>
    <row r="145" spans="1:4" x14ac:dyDescent="0.45">
      <c r="A145" s="18">
        <v>46002</v>
      </c>
      <c r="B145" s="19" t="s">
        <v>330</v>
      </c>
      <c r="C145" s="20" t="s">
        <v>331</v>
      </c>
      <c r="D145" s="21">
        <v>52</v>
      </c>
    </row>
    <row r="146" spans="1:4" x14ac:dyDescent="0.45">
      <c r="A146" s="18">
        <v>46027</v>
      </c>
      <c r="B146" s="19" t="s">
        <v>192</v>
      </c>
      <c r="C146" s="20" t="s">
        <v>332</v>
      </c>
      <c r="D146" s="21">
        <v>52</v>
      </c>
    </row>
    <row r="147" spans="1:4" x14ac:dyDescent="0.45">
      <c r="A147" s="18">
        <v>46027</v>
      </c>
      <c r="B147" s="19" t="s">
        <v>192</v>
      </c>
      <c r="C147" s="20" t="s">
        <v>333</v>
      </c>
      <c r="D147" s="21">
        <v>52</v>
      </c>
    </row>
    <row r="148" spans="1:4" x14ac:dyDescent="0.45">
      <c r="A148" s="18">
        <v>46087</v>
      </c>
      <c r="B148" s="19" t="s">
        <v>334</v>
      </c>
      <c r="C148" s="20" t="s">
        <v>335</v>
      </c>
      <c r="D148" s="21">
        <v>52</v>
      </c>
    </row>
    <row r="149" spans="1:4" x14ac:dyDescent="0.45">
      <c r="A149" s="18">
        <v>46117</v>
      </c>
      <c r="B149" s="19" t="s">
        <v>229</v>
      </c>
      <c r="C149" s="20" t="s">
        <v>336</v>
      </c>
      <c r="D149" s="21">
        <v>52</v>
      </c>
    </row>
    <row r="150" spans="1:4" x14ac:dyDescent="0.45">
      <c r="A150" s="18">
        <v>46170</v>
      </c>
      <c r="B150" s="19" t="s">
        <v>337</v>
      </c>
      <c r="C150" s="20" t="s">
        <v>338</v>
      </c>
      <c r="D150" s="21">
        <v>52</v>
      </c>
    </row>
    <row r="151" spans="1:4" x14ac:dyDescent="0.45">
      <c r="A151" s="48" t="s">
        <v>339</v>
      </c>
      <c r="B151" s="48"/>
      <c r="C151" s="48"/>
      <c r="D151" s="22">
        <f>SUM(D141:D150)</f>
        <v>520</v>
      </c>
    </row>
    <row r="153" spans="1:4" ht="18" customHeight="1" x14ac:dyDescent="0.45">
      <c r="A153" s="47" t="s">
        <v>31</v>
      </c>
      <c r="B153" s="47"/>
      <c r="C153" s="47"/>
      <c r="D153" s="47"/>
    </row>
    <row r="154" spans="1:4" x14ac:dyDescent="0.45">
      <c r="A154" s="17" t="s">
        <v>49</v>
      </c>
      <c r="B154" s="17" t="s">
        <v>50</v>
      </c>
      <c r="C154" s="17" t="s">
        <v>51</v>
      </c>
      <c r="D154" s="17" t="s">
        <v>52</v>
      </c>
    </row>
    <row r="155" spans="1:4" x14ac:dyDescent="0.45">
      <c r="A155" s="18">
        <v>45812</v>
      </c>
      <c r="B155" s="19" t="s">
        <v>340</v>
      </c>
      <c r="C155" s="20" t="s">
        <v>341</v>
      </c>
      <c r="D155" s="21">
        <v>17.45</v>
      </c>
    </row>
    <row r="156" spans="1:4" x14ac:dyDescent="0.45">
      <c r="A156" s="18">
        <v>45828</v>
      </c>
      <c r="B156" s="19" t="s">
        <v>342</v>
      </c>
      <c r="C156" s="20" t="s">
        <v>343</v>
      </c>
      <c r="D156" s="21">
        <v>102.42</v>
      </c>
    </row>
    <row r="157" spans="1:4" x14ac:dyDescent="0.45">
      <c r="A157" s="18">
        <v>45828</v>
      </c>
      <c r="B157" s="19" t="s">
        <v>342</v>
      </c>
      <c r="C157" s="20" t="s">
        <v>341</v>
      </c>
      <c r="D157" s="21">
        <v>132</v>
      </c>
    </row>
    <row r="158" spans="1:4" x14ac:dyDescent="0.45">
      <c r="A158" s="18">
        <v>45845</v>
      </c>
      <c r="B158" s="19" t="s">
        <v>344</v>
      </c>
      <c r="C158" s="20" t="s">
        <v>341</v>
      </c>
      <c r="D158" s="21">
        <v>17.47</v>
      </c>
    </row>
    <row r="159" spans="1:4" x14ac:dyDescent="0.45">
      <c r="A159" s="18">
        <v>45880</v>
      </c>
      <c r="B159" s="19" t="s">
        <v>345</v>
      </c>
      <c r="C159" s="20" t="s">
        <v>346</v>
      </c>
      <c r="D159" s="21">
        <v>186.81</v>
      </c>
    </row>
    <row r="160" spans="1:4" x14ac:dyDescent="0.45">
      <c r="A160" s="18">
        <v>45905</v>
      </c>
      <c r="B160" s="19" t="s">
        <v>347</v>
      </c>
      <c r="C160" s="20" t="s">
        <v>348</v>
      </c>
      <c r="D160" s="21">
        <v>62.44</v>
      </c>
    </row>
    <row r="161" spans="1:4" x14ac:dyDescent="0.45">
      <c r="A161" s="18">
        <v>45995</v>
      </c>
      <c r="B161" s="19" t="s">
        <v>349</v>
      </c>
      <c r="C161" s="20" t="s">
        <v>350</v>
      </c>
      <c r="D161" s="21">
        <v>73.06</v>
      </c>
    </row>
    <row r="162" spans="1:4" x14ac:dyDescent="0.45">
      <c r="A162" s="18">
        <v>46049</v>
      </c>
      <c r="B162" s="19" t="s">
        <v>351</v>
      </c>
      <c r="C162" s="20" t="s">
        <v>352</v>
      </c>
      <c r="D162" s="21">
        <v>76.19</v>
      </c>
    </row>
    <row r="163" spans="1:4" x14ac:dyDescent="0.45">
      <c r="A163" s="18">
        <v>46054</v>
      </c>
      <c r="B163" s="19" t="s">
        <v>353</v>
      </c>
      <c r="C163" s="20" t="s">
        <v>352</v>
      </c>
      <c r="D163" s="21">
        <v>76.19</v>
      </c>
    </row>
    <row r="164" spans="1:4" x14ac:dyDescent="0.45">
      <c r="A164" s="18">
        <v>46054</v>
      </c>
      <c r="B164" s="19" t="s">
        <v>353</v>
      </c>
      <c r="C164" s="20" t="s">
        <v>346</v>
      </c>
      <c r="D164" s="21">
        <v>252.6</v>
      </c>
    </row>
    <row r="165" spans="1:4" x14ac:dyDescent="0.45">
      <c r="A165" s="18">
        <v>46077</v>
      </c>
      <c r="B165" s="19" t="s">
        <v>354</v>
      </c>
      <c r="C165" s="20" t="s">
        <v>355</v>
      </c>
      <c r="D165" s="21">
        <v>394.24</v>
      </c>
    </row>
    <row r="166" spans="1:4" x14ac:dyDescent="0.45">
      <c r="A166" s="18">
        <v>46083</v>
      </c>
      <c r="B166" s="19" t="s">
        <v>356</v>
      </c>
      <c r="C166" s="20" t="s">
        <v>348</v>
      </c>
      <c r="D166" s="21">
        <v>394.24</v>
      </c>
    </row>
    <row r="167" spans="1:4" x14ac:dyDescent="0.45">
      <c r="A167" s="18">
        <v>46087</v>
      </c>
      <c r="B167" s="19" t="s">
        <v>334</v>
      </c>
      <c r="C167" s="20" t="s">
        <v>352</v>
      </c>
      <c r="D167" s="21">
        <v>84.09</v>
      </c>
    </row>
    <row r="168" spans="1:4" x14ac:dyDescent="0.45">
      <c r="A168" s="18">
        <v>46087</v>
      </c>
      <c r="B168" s="19" t="s">
        <v>334</v>
      </c>
      <c r="C168" s="20" t="s">
        <v>357</v>
      </c>
      <c r="D168" s="21">
        <v>174.28</v>
      </c>
    </row>
    <row r="169" spans="1:4" x14ac:dyDescent="0.45">
      <c r="A169" s="18">
        <v>46101</v>
      </c>
      <c r="B169" s="19" t="s">
        <v>201</v>
      </c>
      <c r="C169" s="20" t="s">
        <v>352</v>
      </c>
      <c r="D169" s="21">
        <v>40.17</v>
      </c>
    </row>
    <row r="170" spans="1:4" x14ac:dyDescent="0.45">
      <c r="A170" s="18">
        <v>46122</v>
      </c>
      <c r="B170" s="19" t="s">
        <v>358</v>
      </c>
      <c r="C170" s="20" t="s">
        <v>359</v>
      </c>
      <c r="D170" s="21">
        <v>248.5</v>
      </c>
    </row>
    <row r="171" spans="1:4" x14ac:dyDescent="0.45">
      <c r="A171" s="18">
        <v>46126</v>
      </c>
      <c r="B171" s="19" t="s">
        <v>210</v>
      </c>
      <c r="C171" s="20" t="s">
        <v>360</v>
      </c>
      <c r="D171" s="21">
        <v>62.84</v>
      </c>
    </row>
    <row r="172" spans="1:4" x14ac:dyDescent="0.45">
      <c r="A172" s="48" t="s">
        <v>361</v>
      </c>
      <c r="B172" s="48"/>
      <c r="C172" s="48"/>
      <c r="D172" s="22">
        <f>SUM(D155:D171)</f>
        <v>2394.9900000000002</v>
      </c>
    </row>
    <row r="174" spans="1:4" ht="18" customHeight="1" x14ac:dyDescent="0.45">
      <c r="A174" s="47" t="s">
        <v>32</v>
      </c>
      <c r="B174" s="47"/>
      <c r="C174" s="47"/>
      <c r="D174" s="47"/>
    </row>
    <row r="175" spans="1:4" x14ac:dyDescent="0.45">
      <c r="A175" s="17" t="s">
        <v>49</v>
      </c>
      <c r="B175" s="17" t="s">
        <v>50</v>
      </c>
      <c r="C175" s="17" t="s">
        <v>51</v>
      </c>
      <c r="D175" s="17" t="s">
        <v>52</v>
      </c>
    </row>
    <row r="176" spans="1:4" x14ac:dyDescent="0.45">
      <c r="A176" s="18">
        <v>45812</v>
      </c>
      <c r="B176" s="19" t="s">
        <v>340</v>
      </c>
      <c r="C176" s="20" t="s">
        <v>362</v>
      </c>
      <c r="D176" s="21">
        <v>246.58</v>
      </c>
    </row>
    <row r="177" spans="1:4" x14ac:dyDescent="0.45">
      <c r="A177" s="18">
        <v>45841</v>
      </c>
      <c r="B177" s="19" t="s">
        <v>363</v>
      </c>
      <c r="C177" s="20" t="s">
        <v>364</v>
      </c>
      <c r="D177" s="21">
        <v>240.67</v>
      </c>
    </row>
    <row r="178" spans="1:4" x14ac:dyDescent="0.45">
      <c r="A178" s="18">
        <v>45875</v>
      </c>
      <c r="B178" s="19" t="s">
        <v>365</v>
      </c>
      <c r="C178" s="20" t="s">
        <v>366</v>
      </c>
      <c r="D178" s="21">
        <v>188.66</v>
      </c>
    </row>
    <row r="179" spans="1:4" x14ac:dyDescent="0.45">
      <c r="A179" s="18">
        <v>45904</v>
      </c>
      <c r="B179" s="19" t="s">
        <v>367</v>
      </c>
      <c r="C179" s="20" t="s">
        <v>366</v>
      </c>
      <c r="D179" s="21">
        <v>201.36</v>
      </c>
    </row>
    <row r="180" spans="1:4" x14ac:dyDescent="0.45">
      <c r="A180" s="18">
        <v>45967</v>
      </c>
      <c r="B180" s="19" t="s">
        <v>368</v>
      </c>
      <c r="C180" s="20" t="s">
        <v>369</v>
      </c>
      <c r="D180" s="21">
        <v>227.54</v>
      </c>
    </row>
    <row r="181" spans="1:4" x14ac:dyDescent="0.45">
      <c r="A181" s="18">
        <v>45995</v>
      </c>
      <c r="B181" s="19" t="s">
        <v>349</v>
      </c>
      <c r="C181" s="20" t="s">
        <v>370</v>
      </c>
      <c r="D181" s="21">
        <v>249.62</v>
      </c>
    </row>
    <row r="182" spans="1:4" x14ac:dyDescent="0.45">
      <c r="A182" s="18">
        <v>46027</v>
      </c>
      <c r="B182" s="19" t="s">
        <v>192</v>
      </c>
      <c r="C182" s="20" t="s">
        <v>371</v>
      </c>
      <c r="D182" s="21">
        <v>263.52</v>
      </c>
    </row>
    <row r="183" spans="1:4" x14ac:dyDescent="0.45">
      <c r="A183" s="18">
        <v>46058</v>
      </c>
      <c r="B183" s="19" t="s">
        <v>372</v>
      </c>
      <c r="C183" s="20" t="s">
        <v>373</v>
      </c>
      <c r="D183" s="21">
        <v>271.20999999999998</v>
      </c>
    </row>
    <row r="184" spans="1:4" x14ac:dyDescent="0.45">
      <c r="A184" s="18">
        <v>46087</v>
      </c>
      <c r="B184" s="19" t="s">
        <v>334</v>
      </c>
      <c r="C184" s="20" t="s">
        <v>374</v>
      </c>
      <c r="D184" s="21">
        <v>315.41000000000003</v>
      </c>
    </row>
    <row r="185" spans="1:4" x14ac:dyDescent="0.45">
      <c r="A185" s="18">
        <v>46117</v>
      </c>
      <c r="B185" s="19" t="s">
        <v>229</v>
      </c>
      <c r="C185" s="20" t="s">
        <v>375</v>
      </c>
      <c r="D185" s="21">
        <v>293.8</v>
      </c>
    </row>
    <row r="186" spans="1:4" x14ac:dyDescent="0.45">
      <c r="A186" s="18">
        <v>46153</v>
      </c>
      <c r="B186" s="19" t="s">
        <v>376</v>
      </c>
      <c r="C186" s="20" t="s">
        <v>377</v>
      </c>
      <c r="D186" s="21">
        <v>326.49</v>
      </c>
    </row>
    <row r="187" spans="1:4" x14ac:dyDescent="0.45">
      <c r="A187" s="48" t="s">
        <v>378</v>
      </c>
      <c r="B187" s="48"/>
      <c r="C187" s="48"/>
      <c r="D187" s="22">
        <f>SUM(D176:D186)</f>
        <v>2824.8599999999997</v>
      </c>
    </row>
    <row r="189" spans="1:4" ht="18" customHeight="1" x14ac:dyDescent="0.45">
      <c r="A189" s="47" t="s">
        <v>33</v>
      </c>
      <c r="B189" s="47"/>
      <c r="C189" s="47"/>
      <c r="D189" s="47"/>
    </row>
    <row r="190" spans="1:4" x14ac:dyDescent="0.45">
      <c r="A190" s="17" t="s">
        <v>49</v>
      </c>
      <c r="B190" s="17" t="s">
        <v>50</v>
      </c>
      <c r="C190" s="17" t="s">
        <v>51</v>
      </c>
      <c r="D190" s="17" t="s">
        <v>52</v>
      </c>
    </row>
    <row r="191" spans="1:4" x14ac:dyDescent="0.45">
      <c r="A191" s="18">
        <v>45812</v>
      </c>
      <c r="B191" s="19" t="s">
        <v>340</v>
      </c>
      <c r="C191" s="20" t="s">
        <v>379</v>
      </c>
      <c r="D191" s="21">
        <v>288.29000000000002</v>
      </c>
    </row>
    <row r="192" spans="1:4" x14ac:dyDescent="0.45">
      <c r="A192" s="18">
        <v>45841</v>
      </c>
      <c r="B192" s="19" t="s">
        <v>324</v>
      </c>
      <c r="C192" s="20" t="s">
        <v>380</v>
      </c>
      <c r="D192" s="21">
        <v>51.9</v>
      </c>
    </row>
    <row r="193" spans="1:4" x14ac:dyDescent="0.45">
      <c r="A193" s="18">
        <v>45841</v>
      </c>
      <c r="B193" s="19" t="s">
        <v>324</v>
      </c>
      <c r="C193" s="20" t="s">
        <v>381</v>
      </c>
      <c r="D193" s="21">
        <v>300</v>
      </c>
    </row>
    <row r="194" spans="1:4" x14ac:dyDescent="0.45">
      <c r="A194" s="18">
        <v>45852</v>
      </c>
      <c r="B194" s="19" t="s">
        <v>218</v>
      </c>
      <c r="C194" s="20" t="s">
        <v>382</v>
      </c>
      <c r="D194" s="21">
        <v>489.3</v>
      </c>
    </row>
    <row r="195" spans="1:4" x14ac:dyDescent="0.45">
      <c r="A195" s="18">
        <v>45875</v>
      </c>
      <c r="B195" s="19" t="s">
        <v>383</v>
      </c>
      <c r="C195" s="20" t="s">
        <v>384</v>
      </c>
      <c r="D195" s="21">
        <v>267.04000000000002</v>
      </c>
    </row>
    <row r="196" spans="1:4" x14ac:dyDescent="0.45">
      <c r="A196" s="18">
        <v>45905</v>
      </c>
      <c r="B196" s="19" t="s">
        <v>385</v>
      </c>
      <c r="C196" s="20" t="s">
        <v>386</v>
      </c>
      <c r="D196" s="21">
        <v>235.22</v>
      </c>
    </row>
    <row r="197" spans="1:4" x14ac:dyDescent="0.45">
      <c r="A197" s="18">
        <v>45936</v>
      </c>
      <c r="B197" s="19" t="s">
        <v>387</v>
      </c>
      <c r="C197" s="20" t="s">
        <v>388</v>
      </c>
      <c r="D197" s="21">
        <v>345.09</v>
      </c>
    </row>
    <row r="198" spans="1:4" x14ac:dyDescent="0.45">
      <c r="A198" s="18">
        <v>45995</v>
      </c>
      <c r="B198" s="19" t="s">
        <v>349</v>
      </c>
      <c r="C198" s="20" t="s">
        <v>389</v>
      </c>
      <c r="D198" s="21">
        <v>494.95</v>
      </c>
    </row>
    <row r="199" spans="1:4" x14ac:dyDescent="0.45">
      <c r="A199" s="18">
        <v>46027</v>
      </c>
      <c r="B199" s="19" t="s">
        <v>192</v>
      </c>
      <c r="C199" s="20" t="s">
        <v>390</v>
      </c>
      <c r="D199" s="21">
        <v>800.96</v>
      </c>
    </row>
    <row r="200" spans="1:4" x14ac:dyDescent="0.45">
      <c r="A200" s="18">
        <v>46037</v>
      </c>
      <c r="B200" s="19" t="s">
        <v>391</v>
      </c>
      <c r="C200" s="20" t="s">
        <v>392</v>
      </c>
      <c r="D200" s="21">
        <v>630.19000000000005</v>
      </c>
    </row>
    <row r="201" spans="1:4" x14ac:dyDescent="0.45">
      <c r="A201" s="18">
        <v>46054</v>
      </c>
      <c r="B201" s="19" t="s">
        <v>353</v>
      </c>
      <c r="C201" s="20" t="s">
        <v>393</v>
      </c>
      <c r="D201" s="21">
        <v>736.39</v>
      </c>
    </row>
    <row r="202" spans="1:4" x14ac:dyDescent="0.45">
      <c r="A202" s="18">
        <v>46083</v>
      </c>
      <c r="B202" s="19" t="s">
        <v>394</v>
      </c>
      <c r="C202" s="20" t="s">
        <v>386</v>
      </c>
      <c r="D202" s="21">
        <v>549.63</v>
      </c>
    </row>
    <row r="203" spans="1:4" x14ac:dyDescent="0.45">
      <c r="A203" s="18">
        <v>46121</v>
      </c>
      <c r="B203" s="19" t="s">
        <v>395</v>
      </c>
      <c r="C203" s="20" t="s">
        <v>396</v>
      </c>
      <c r="D203" s="21">
        <v>332.88</v>
      </c>
    </row>
    <row r="204" spans="1:4" x14ac:dyDescent="0.45">
      <c r="A204" s="18">
        <v>46153</v>
      </c>
      <c r="B204" s="19" t="s">
        <v>376</v>
      </c>
      <c r="C204" s="20" t="s">
        <v>393</v>
      </c>
      <c r="D204" s="21">
        <v>343.37</v>
      </c>
    </row>
    <row r="205" spans="1:4" x14ac:dyDescent="0.45">
      <c r="A205" s="48" t="s">
        <v>397</v>
      </c>
      <c r="B205" s="48"/>
      <c r="C205" s="48"/>
      <c r="D205" s="22">
        <f>SUM(D191:D204)</f>
        <v>5865.21</v>
      </c>
    </row>
    <row r="207" spans="1:4" ht="18" customHeight="1" x14ac:dyDescent="0.45">
      <c r="A207" s="47" t="s">
        <v>34</v>
      </c>
      <c r="B207" s="47"/>
      <c r="C207" s="47"/>
      <c r="D207" s="47"/>
    </row>
    <row r="208" spans="1:4" x14ac:dyDescent="0.45">
      <c r="A208" s="17" t="s">
        <v>49</v>
      </c>
      <c r="B208" s="17" t="s">
        <v>50</v>
      </c>
      <c r="C208" s="17" t="s">
        <v>51</v>
      </c>
      <c r="D208" s="17" t="s">
        <v>52</v>
      </c>
    </row>
    <row r="209" spans="1:4" x14ac:dyDescent="0.45">
      <c r="A209" s="18">
        <v>45811</v>
      </c>
      <c r="B209" s="19" t="s">
        <v>398</v>
      </c>
      <c r="C209" s="20" t="s">
        <v>399</v>
      </c>
      <c r="D209" s="21">
        <v>753.61</v>
      </c>
    </row>
    <row r="210" spans="1:4" x14ac:dyDescent="0.45">
      <c r="A210" s="18">
        <v>45852</v>
      </c>
      <c r="B210" s="19" t="s">
        <v>400</v>
      </c>
      <c r="C210" s="20" t="s">
        <v>401</v>
      </c>
      <c r="D210" s="21">
        <v>420.76</v>
      </c>
    </row>
    <row r="211" spans="1:4" x14ac:dyDescent="0.45">
      <c r="A211" s="18">
        <v>45876</v>
      </c>
      <c r="B211" s="19" t="s">
        <v>326</v>
      </c>
      <c r="C211" s="20" t="s">
        <v>402</v>
      </c>
      <c r="D211" s="21">
        <v>765.4</v>
      </c>
    </row>
    <row r="212" spans="1:4" x14ac:dyDescent="0.45">
      <c r="A212" s="18">
        <v>45922</v>
      </c>
      <c r="B212" s="19" t="s">
        <v>403</v>
      </c>
      <c r="C212" s="20" t="s">
        <v>404</v>
      </c>
      <c r="D212" s="21">
        <v>315.94</v>
      </c>
    </row>
    <row r="213" spans="1:4" x14ac:dyDescent="0.45">
      <c r="A213" s="18">
        <v>45967</v>
      </c>
      <c r="B213" s="19" t="s">
        <v>368</v>
      </c>
      <c r="C213" s="20" t="s">
        <v>405</v>
      </c>
      <c r="D213" s="21">
        <v>134.19999999999999</v>
      </c>
    </row>
    <row r="214" spans="1:4" x14ac:dyDescent="0.45">
      <c r="A214" s="18">
        <v>46001</v>
      </c>
      <c r="B214" s="19" t="s">
        <v>406</v>
      </c>
      <c r="C214" s="20" t="s">
        <v>407</v>
      </c>
      <c r="D214" s="21">
        <v>658.02</v>
      </c>
    </row>
    <row r="215" spans="1:4" x14ac:dyDescent="0.45">
      <c r="A215" s="18">
        <v>46027</v>
      </c>
      <c r="B215" s="19" t="s">
        <v>192</v>
      </c>
      <c r="C215" s="20" t="s">
        <v>408</v>
      </c>
      <c r="D215" s="21">
        <v>130</v>
      </c>
    </row>
    <row r="216" spans="1:4" x14ac:dyDescent="0.45">
      <c r="A216" s="18">
        <v>46038</v>
      </c>
      <c r="B216" s="19" t="s">
        <v>113</v>
      </c>
      <c r="C216" s="20" t="s">
        <v>409</v>
      </c>
      <c r="D216" s="21">
        <v>130</v>
      </c>
    </row>
    <row r="217" spans="1:4" x14ac:dyDescent="0.45">
      <c r="A217" s="18">
        <v>46049</v>
      </c>
      <c r="B217" s="19" t="s">
        <v>351</v>
      </c>
      <c r="C217" s="20" t="s">
        <v>410</v>
      </c>
      <c r="D217" s="21">
        <v>130</v>
      </c>
    </row>
    <row r="218" spans="1:4" x14ac:dyDescent="0.45">
      <c r="A218" s="18">
        <v>46087</v>
      </c>
      <c r="B218" s="19" t="s">
        <v>334</v>
      </c>
      <c r="C218" s="20" t="s">
        <v>411</v>
      </c>
      <c r="D218" s="21">
        <v>130</v>
      </c>
    </row>
    <row r="219" spans="1:4" x14ac:dyDescent="0.45">
      <c r="A219" s="18">
        <v>46117</v>
      </c>
      <c r="B219" s="19" t="s">
        <v>229</v>
      </c>
      <c r="C219" s="20" t="s">
        <v>412</v>
      </c>
      <c r="D219" s="21">
        <v>130</v>
      </c>
    </row>
    <row r="220" spans="1:4" x14ac:dyDescent="0.45">
      <c r="A220" s="18">
        <v>46153</v>
      </c>
      <c r="B220" s="19" t="s">
        <v>376</v>
      </c>
      <c r="C220" s="20" t="s">
        <v>413</v>
      </c>
      <c r="D220" s="21">
        <v>130</v>
      </c>
    </row>
    <row r="221" spans="1:4" x14ac:dyDescent="0.45">
      <c r="A221" s="48" t="s">
        <v>414</v>
      </c>
      <c r="B221" s="48"/>
      <c r="C221" s="48"/>
      <c r="D221" s="22">
        <f>SUM(D209:D220)</f>
        <v>3827.93</v>
      </c>
    </row>
    <row r="223" spans="1:4" ht="15.75" x14ac:dyDescent="0.5">
      <c r="A223" s="34" t="s">
        <v>415</v>
      </c>
      <c r="B223" s="34"/>
      <c r="C223" s="34"/>
      <c r="D223" s="23">
        <f>D18+D59+D75+D81+D101+D137+D151+D172+D187+D205+D221</f>
        <v>40957.910000000003</v>
      </c>
    </row>
  </sheetData>
  <mergeCells count="25">
    <mergeCell ref="A189:D189"/>
    <mergeCell ref="A205:C205"/>
    <mergeCell ref="A207:D207"/>
    <mergeCell ref="A221:C221"/>
    <mergeCell ref="A223:C223"/>
    <mergeCell ref="A151:C151"/>
    <mergeCell ref="A153:D153"/>
    <mergeCell ref="A172:C172"/>
    <mergeCell ref="A174:D174"/>
    <mergeCell ref="A187:C187"/>
    <mergeCell ref="A83:D83"/>
    <mergeCell ref="A101:C101"/>
    <mergeCell ref="A103:D103"/>
    <mergeCell ref="A137:C137"/>
    <mergeCell ref="A139:D139"/>
    <mergeCell ref="A59:C59"/>
    <mergeCell ref="A61:D61"/>
    <mergeCell ref="A75:C75"/>
    <mergeCell ref="A77:D77"/>
    <mergeCell ref="A81:C81"/>
    <mergeCell ref="A1:D1"/>
    <mergeCell ref="A2:D2"/>
    <mergeCell ref="A4:D4"/>
    <mergeCell ref="A18:C18"/>
    <mergeCell ref="A20:D20"/>
  </mergeCells>
  <pageMargins left="0.3" right="0.3" top="0.4" bottom="0.4" header="0.511811023622047" footer="0.511811023622047"/>
  <pageSetup fitToHeight="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173F52"/>
    <pageSetUpPr fitToPage="1"/>
  </sheetPr>
  <dimension ref="A1:J614"/>
  <sheetViews>
    <sheetView showGridLines="0" zoomScaleNormal="100" workbookViewId="0">
      <pane ySplit="1" topLeftCell="A2" activePane="bottomLeft" state="frozen"/>
      <selection pane="bottomLeft"/>
    </sheetView>
  </sheetViews>
  <sheetFormatPr defaultColWidth="8.6640625" defaultRowHeight="14.25" x14ac:dyDescent="0.45"/>
  <cols>
    <col min="1" max="1" width="11" customWidth="1"/>
    <col min="2" max="2" width="9" customWidth="1"/>
    <col min="3" max="3" width="12" customWidth="1"/>
    <col min="4" max="4" width="9" customWidth="1"/>
    <col min="5" max="5" width="10" customWidth="1"/>
    <col min="6" max="6" width="22" customWidth="1"/>
    <col min="7" max="7" width="8" customWidth="1"/>
    <col min="8" max="8" width="22" customWidth="1"/>
    <col min="9" max="9" width="60" customWidth="1"/>
    <col min="10" max="10" width="12" customWidth="1"/>
  </cols>
  <sheetData>
    <row r="1" spans="1:10" ht="18" customHeight="1" x14ac:dyDescent="0.45">
      <c r="A1" s="4" t="s">
        <v>49</v>
      </c>
      <c r="B1" s="4" t="s">
        <v>416</v>
      </c>
      <c r="C1" s="4" t="s">
        <v>50</v>
      </c>
      <c r="D1" s="4" t="s">
        <v>417</v>
      </c>
      <c r="E1" s="4" t="s">
        <v>418</v>
      </c>
      <c r="F1" s="4" t="s">
        <v>419</v>
      </c>
      <c r="G1" s="4" t="s">
        <v>420</v>
      </c>
      <c r="H1" s="4" t="s">
        <v>421</v>
      </c>
      <c r="I1" s="4" t="s">
        <v>51</v>
      </c>
      <c r="J1" s="4" t="s">
        <v>52</v>
      </c>
    </row>
    <row r="2" spans="1:10" x14ac:dyDescent="0.45">
      <c r="A2" s="24">
        <v>45811</v>
      </c>
      <c r="B2" s="25">
        <f t="shared" ref="B2:B65" si="0">DATE(YEAR(A2),MONTH(A2),1)</f>
        <v>45809</v>
      </c>
      <c r="C2" s="26" t="s">
        <v>398</v>
      </c>
      <c r="D2" s="26" t="s">
        <v>422</v>
      </c>
      <c r="E2" s="26" t="s">
        <v>423</v>
      </c>
      <c r="F2" s="26" t="s">
        <v>34</v>
      </c>
      <c r="G2" s="26" t="s">
        <v>424</v>
      </c>
      <c r="H2" s="26" t="s">
        <v>425</v>
      </c>
      <c r="I2" s="26" t="s">
        <v>399</v>
      </c>
      <c r="J2" s="27">
        <v>753.61</v>
      </c>
    </row>
    <row r="3" spans="1:10" x14ac:dyDescent="0.45">
      <c r="A3" s="18">
        <v>45812</v>
      </c>
      <c r="B3" s="28">
        <f t="shared" si="0"/>
        <v>45809</v>
      </c>
      <c r="C3" s="19" t="s">
        <v>340</v>
      </c>
      <c r="D3" s="19" t="s">
        <v>422</v>
      </c>
      <c r="E3" s="19" t="s">
        <v>423</v>
      </c>
      <c r="F3" s="19" t="s">
        <v>31</v>
      </c>
      <c r="G3" s="19" t="s">
        <v>426</v>
      </c>
      <c r="H3" s="19" t="s">
        <v>427</v>
      </c>
      <c r="I3" s="19" t="s">
        <v>341</v>
      </c>
      <c r="J3" s="21">
        <v>17.45</v>
      </c>
    </row>
    <row r="4" spans="1:10" x14ac:dyDescent="0.45">
      <c r="A4" s="24">
        <v>45812</v>
      </c>
      <c r="B4" s="25">
        <f t="shared" si="0"/>
        <v>45809</v>
      </c>
      <c r="C4" s="26" t="s">
        <v>340</v>
      </c>
      <c r="D4" s="26" t="s">
        <v>422</v>
      </c>
      <c r="E4" s="26" t="s">
        <v>423</v>
      </c>
      <c r="F4" s="26" t="s">
        <v>32</v>
      </c>
      <c r="G4" s="26" t="s">
        <v>428</v>
      </c>
      <c r="H4" s="26" t="s">
        <v>429</v>
      </c>
      <c r="I4" s="26" t="s">
        <v>362</v>
      </c>
      <c r="J4" s="27">
        <v>246.58</v>
      </c>
    </row>
    <row r="5" spans="1:10" x14ac:dyDescent="0.45">
      <c r="A5" s="18">
        <v>45812</v>
      </c>
      <c r="B5" s="28">
        <f t="shared" si="0"/>
        <v>45809</v>
      </c>
      <c r="C5" s="19" t="s">
        <v>340</v>
      </c>
      <c r="D5" s="19" t="s">
        <v>422</v>
      </c>
      <c r="E5" s="19" t="s">
        <v>423</v>
      </c>
      <c r="F5" s="19" t="s">
        <v>33</v>
      </c>
      <c r="G5" s="19" t="s">
        <v>430</v>
      </c>
      <c r="H5" s="19" t="s">
        <v>431</v>
      </c>
      <c r="I5" s="19" t="s">
        <v>379</v>
      </c>
      <c r="J5" s="21">
        <v>288.29000000000002</v>
      </c>
    </row>
    <row r="6" spans="1:10" x14ac:dyDescent="0.45">
      <c r="A6" s="24">
        <v>45814</v>
      </c>
      <c r="B6" s="25">
        <f t="shared" si="0"/>
        <v>45809</v>
      </c>
      <c r="C6" s="26" t="s">
        <v>271</v>
      </c>
      <c r="D6" s="26" t="s">
        <v>422</v>
      </c>
      <c r="E6" s="26" t="s">
        <v>423</v>
      </c>
      <c r="F6" s="26" t="s">
        <v>29</v>
      </c>
      <c r="G6" s="26" t="s">
        <v>432</v>
      </c>
      <c r="H6" s="26" t="s">
        <v>433</v>
      </c>
      <c r="I6" s="26" t="s">
        <v>272</v>
      </c>
      <c r="J6" s="27">
        <v>100</v>
      </c>
    </row>
    <row r="7" spans="1:10" x14ac:dyDescent="0.45">
      <c r="A7" s="18">
        <v>45814</v>
      </c>
      <c r="B7" s="28">
        <f t="shared" si="0"/>
        <v>45809</v>
      </c>
      <c r="C7" s="19" t="s">
        <v>62</v>
      </c>
      <c r="D7" s="19" t="s">
        <v>422</v>
      </c>
      <c r="E7" s="19" t="s">
        <v>423</v>
      </c>
      <c r="F7" s="19" t="s">
        <v>29</v>
      </c>
      <c r="G7" s="19" t="s">
        <v>432</v>
      </c>
      <c r="H7" s="19" t="s">
        <v>433</v>
      </c>
      <c r="I7" s="19" t="s">
        <v>272</v>
      </c>
      <c r="J7" s="21">
        <v>100</v>
      </c>
    </row>
    <row r="8" spans="1:10" x14ac:dyDescent="0.45">
      <c r="A8" s="24">
        <v>45814</v>
      </c>
      <c r="B8" s="25">
        <f t="shared" si="0"/>
        <v>45809</v>
      </c>
      <c r="C8" s="26" t="s">
        <v>62</v>
      </c>
      <c r="D8" s="26" t="s">
        <v>422</v>
      </c>
      <c r="E8" s="26" t="s">
        <v>434</v>
      </c>
      <c r="F8" s="26" t="s">
        <v>37</v>
      </c>
      <c r="G8" s="26" t="s">
        <v>435</v>
      </c>
      <c r="H8" s="26" t="s">
        <v>436</v>
      </c>
      <c r="I8" s="26" t="s">
        <v>63</v>
      </c>
      <c r="J8" s="27">
        <v>656.19</v>
      </c>
    </row>
    <row r="9" spans="1:10" x14ac:dyDescent="0.45">
      <c r="A9" s="18">
        <v>45818</v>
      </c>
      <c r="B9" s="28">
        <f t="shared" si="0"/>
        <v>45809</v>
      </c>
      <c r="C9" s="19" t="s">
        <v>322</v>
      </c>
      <c r="D9" s="19" t="s">
        <v>422</v>
      </c>
      <c r="E9" s="19" t="s">
        <v>423</v>
      </c>
      <c r="F9" s="19" t="s">
        <v>30</v>
      </c>
      <c r="G9" s="19" t="s">
        <v>437</v>
      </c>
      <c r="H9" s="19" t="s">
        <v>30</v>
      </c>
      <c r="I9" s="19" t="s">
        <v>323</v>
      </c>
      <c r="J9" s="21">
        <v>52</v>
      </c>
    </row>
    <row r="10" spans="1:10" x14ac:dyDescent="0.45">
      <c r="A10" s="24">
        <v>45828</v>
      </c>
      <c r="B10" s="25">
        <f t="shared" si="0"/>
        <v>45809</v>
      </c>
      <c r="C10" s="26" t="s">
        <v>273</v>
      </c>
      <c r="D10" s="26" t="s">
        <v>422</v>
      </c>
      <c r="E10" s="26" t="s">
        <v>423</v>
      </c>
      <c r="F10" s="26" t="s">
        <v>29</v>
      </c>
      <c r="G10" s="26" t="s">
        <v>432</v>
      </c>
      <c r="H10" s="26" t="s">
        <v>433</v>
      </c>
      <c r="I10" s="26" t="s">
        <v>272</v>
      </c>
      <c r="J10" s="27">
        <v>100</v>
      </c>
    </row>
    <row r="11" spans="1:10" x14ac:dyDescent="0.45">
      <c r="A11" s="18">
        <v>45828</v>
      </c>
      <c r="B11" s="28">
        <f t="shared" si="0"/>
        <v>45809</v>
      </c>
      <c r="C11" s="19" t="s">
        <v>273</v>
      </c>
      <c r="D11" s="19" t="s">
        <v>422</v>
      </c>
      <c r="E11" s="19" t="s">
        <v>423</v>
      </c>
      <c r="F11" s="19" t="s">
        <v>29</v>
      </c>
      <c r="G11" s="19" t="s">
        <v>432</v>
      </c>
      <c r="H11" s="19" t="s">
        <v>433</v>
      </c>
      <c r="I11" s="19" t="s">
        <v>274</v>
      </c>
      <c r="J11" s="21">
        <v>100</v>
      </c>
    </row>
    <row r="12" spans="1:10" x14ac:dyDescent="0.45">
      <c r="A12" s="24">
        <v>45828</v>
      </c>
      <c r="B12" s="25">
        <f t="shared" si="0"/>
        <v>45809</v>
      </c>
      <c r="C12" s="26" t="s">
        <v>342</v>
      </c>
      <c r="D12" s="26" t="s">
        <v>422</v>
      </c>
      <c r="E12" s="26" t="s">
        <v>423</v>
      </c>
      <c r="F12" s="26" t="s">
        <v>31</v>
      </c>
      <c r="G12" s="26" t="s">
        <v>426</v>
      </c>
      <c r="H12" s="26" t="s">
        <v>427</v>
      </c>
      <c r="I12" s="26" t="s">
        <v>343</v>
      </c>
      <c r="J12" s="27">
        <v>102.42</v>
      </c>
    </row>
    <row r="13" spans="1:10" x14ac:dyDescent="0.45">
      <c r="A13" s="18">
        <v>45828</v>
      </c>
      <c r="B13" s="28">
        <f t="shared" si="0"/>
        <v>45809</v>
      </c>
      <c r="C13" s="19" t="s">
        <v>342</v>
      </c>
      <c r="D13" s="19" t="s">
        <v>422</v>
      </c>
      <c r="E13" s="19" t="s">
        <v>423</v>
      </c>
      <c r="F13" s="19" t="s">
        <v>31</v>
      </c>
      <c r="G13" s="19" t="s">
        <v>426</v>
      </c>
      <c r="H13" s="19" t="s">
        <v>427</v>
      </c>
      <c r="I13" s="19" t="s">
        <v>341</v>
      </c>
      <c r="J13" s="21">
        <v>132</v>
      </c>
    </row>
    <row r="14" spans="1:10" x14ac:dyDescent="0.45">
      <c r="A14" s="24">
        <v>45831</v>
      </c>
      <c r="B14" s="25">
        <f t="shared" si="0"/>
        <v>45809</v>
      </c>
      <c r="C14" s="26" t="s">
        <v>64</v>
      </c>
      <c r="D14" s="26" t="s">
        <v>422</v>
      </c>
      <c r="E14" s="26" t="s">
        <v>434</v>
      </c>
      <c r="F14" s="26" t="s">
        <v>37</v>
      </c>
      <c r="G14" s="26" t="s">
        <v>435</v>
      </c>
      <c r="H14" s="26" t="s">
        <v>436</v>
      </c>
      <c r="I14" s="26" t="s">
        <v>65</v>
      </c>
      <c r="J14" s="27">
        <v>737.57</v>
      </c>
    </row>
    <row r="15" spans="1:10" x14ac:dyDescent="0.45">
      <c r="A15" s="18">
        <v>45832</v>
      </c>
      <c r="B15" s="28">
        <f t="shared" si="0"/>
        <v>45809</v>
      </c>
      <c r="C15" s="19" t="s">
        <v>161</v>
      </c>
      <c r="D15" s="19" t="s">
        <v>422</v>
      </c>
      <c r="E15" s="19" t="s">
        <v>423</v>
      </c>
      <c r="F15" s="19" t="s">
        <v>25</v>
      </c>
      <c r="G15" s="19" t="s">
        <v>435</v>
      </c>
      <c r="H15" s="19" t="s">
        <v>436</v>
      </c>
      <c r="I15" s="19" t="s">
        <v>162</v>
      </c>
      <c r="J15" s="21">
        <v>236.81</v>
      </c>
    </row>
    <row r="16" spans="1:10" x14ac:dyDescent="0.45">
      <c r="A16" s="24">
        <v>45834</v>
      </c>
      <c r="B16" s="25">
        <f t="shared" si="0"/>
        <v>45809</v>
      </c>
      <c r="C16" s="26" t="s">
        <v>275</v>
      </c>
      <c r="D16" s="26" t="s">
        <v>422</v>
      </c>
      <c r="E16" s="26" t="s">
        <v>423</v>
      </c>
      <c r="F16" s="26" t="s">
        <v>29</v>
      </c>
      <c r="G16" s="26" t="s">
        <v>432</v>
      </c>
      <c r="H16" s="26" t="s">
        <v>433</v>
      </c>
      <c r="I16" s="26" t="s">
        <v>272</v>
      </c>
      <c r="J16" s="27">
        <v>300</v>
      </c>
    </row>
    <row r="17" spans="1:10" x14ac:dyDescent="0.45">
      <c r="A17" s="18">
        <v>45835</v>
      </c>
      <c r="B17" s="28">
        <f t="shared" si="0"/>
        <v>45809</v>
      </c>
      <c r="C17" s="19" t="s">
        <v>66</v>
      </c>
      <c r="D17" s="19" t="s">
        <v>422</v>
      </c>
      <c r="E17" s="19" t="s">
        <v>434</v>
      </c>
      <c r="F17" s="19" t="s">
        <v>37</v>
      </c>
      <c r="G17" s="19" t="s">
        <v>435</v>
      </c>
      <c r="H17" s="19" t="s">
        <v>436</v>
      </c>
      <c r="I17" s="19" t="s">
        <v>67</v>
      </c>
      <c r="J17" s="21">
        <v>106.24</v>
      </c>
    </row>
    <row r="18" spans="1:10" x14ac:dyDescent="0.45">
      <c r="A18" s="24">
        <v>45838</v>
      </c>
      <c r="B18" s="25">
        <f t="shared" si="0"/>
        <v>45809</v>
      </c>
      <c r="C18" s="26" t="s">
        <v>149</v>
      </c>
      <c r="D18" s="26" t="s">
        <v>422</v>
      </c>
      <c r="E18" s="26" t="s">
        <v>423</v>
      </c>
      <c r="F18" s="26" t="s">
        <v>24</v>
      </c>
      <c r="G18" s="26" t="s">
        <v>438</v>
      </c>
      <c r="H18" s="26" t="s">
        <v>439</v>
      </c>
      <c r="I18" s="26" t="s">
        <v>150</v>
      </c>
      <c r="J18" s="27">
        <v>628.95000000000005</v>
      </c>
    </row>
    <row r="19" spans="1:10" x14ac:dyDescent="0.45">
      <c r="A19" s="18">
        <v>45839</v>
      </c>
      <c r="B19" s="28">
        <f t="shared" si="0"/>
        <v>45839</v>
      </c>
      <c r="C19" s="19" t="s">
        <v>79</v>
      </c>
      <c r="D19" s="19" t="s">
        <v>422</v>
      </c>
      <c r="E19" s="19" t="s">
        <v>434</v>
      </c>
      <c r="F19" s="19" t="s">
        <v>38</v>
      </c>
      <c r="G19" s="19" t="s">
        <v>435</v>
      </c>
      <c r="H19" s="19" t="s">
        <v>436</v>
      </c>
      <c r="I19" s="19" t="s">
        <v>80</v>
      </c>
      <c r="J19" s="21">
        <v>4800</v>
      </c>
    </row>
    <row r="20" spans="1:10" x14ac:dyDescent="0.45">
      <c r="A20" s="24">
        <v>45839</v>
      </c>
      <c r="B20" s="25">
        <f t="shared" si="0"/>
        <v>45839</v>
      </c>
      <c r="C20" s="26" t="s">
        <v>53</v>
      </c>
      <c r="D20" s="26" t="s">
        <v>422</v>
      </c>
      <c r="E20" s="26" t="s">
        <v>434</v>
      </c>
      <c r="F20" s="26" t="s">
        <v>36</v>
      </c>
      <c r="G20" s="26" t="s">
        <v>435</v>
      </c>
      <c r="H20" s="26" t="s">
        <v>436</v>
      </c>
      <c r="I20" s="26" t="s">
        <v>54</v>
      </c>
      <c r="J20" s="27">
        <v>700</v>
      </c>
    </row>
    <row r="21" spans="1:10" x14ac:dyDescent="0.45">
      <c r="A21" s="18">
        <v>45840</v>
      </c>
      <c r="B21" s="28">
        <f t="shared" si="0"/>
        <v>45839</v>
      </c>
      <c r="C21" s="19" t="s">
        <v>163</v>
      </c>
      <c r="D21" s="19" t="s">
        <v>422</v>
      </c>
      <c r="E21" s="19" t="s">
        <v>423</v>
      </c>
      <c r="F21" s="19" t="s">
        <v>25</v>
      </c>
      <c r="G21" s="19" t="s">
        <v>435</v>
      </c>
      <c r="H21" s="19" t="s">
        <v>436</v>
      </c>
      <c r="I21" s="19" t="s">
        <v>164</v>
      </c>
      <c r="J21" s="21">
        <v>140</v>
      </c>
    </row>
    <row r="22" spans="1:10" x14ac:dyDescent="0.45">
      <c r="A22" s="24">
        <v>45840</v>
      </c>
      <c r="B22" s="25">
        <f t="shared" si="0"/>
        <v>45839</v>
      </c>
      <c r="C22" s="26" t="s">
        <v>149</v>
      </c>
      <c r="D22" s="26" t="s">
        <v>422</v>
      </c>
      <c r="E22" s="26" t="s">
        <v>423</v>
      </c>
      <c r="F22" s="26" t="s">
        <v>29</v>
      </c>
      <c r="G22" s="26" t="s">
        <v>432</v>
      </c>
      <c r="H22" s="26" t="s">
        <v>433</v>
      </c>
      <c r="I22" s="26" t="s">
        <v>276</v>
      </c>
      <c r="J22" s="27">
        <v>100</v>
      </c>
    </row>
    <row r="23" spans="1:10" x14ac:dyDescent="0.45">
      <c r="A23" s="18">
        <v>45841</v>
      </c>
      <c r="B23" s="28">
        <f t="shared" si="0"/>
        <v>45839</v>
      </c>
      <c r="C23" s="19" t="s">
        <v>324</v>
      </c>
      <c r="D23" s="19" t="s">
        <v>422</v>
      </c>
      <c r="E23" s="19" t="s">
        <v>423</v>
      </c>
      <c r="F23" s="19" t="s">
        <v>33</v>
      </c>
      <c r="G23" s="19" t="s">
        <v>430</v>
      </c>
      <c r="H23" s="19" t="s">
        <v>431</v>
      </c>
      <c r="I23" s="19" t="s">
        <v>380</v>
      </c>
      <c r="J23" s="21">
        <v>51.9</v>
      </c>
    </row>
    <row r="24" spans="1:10" x14ac:dyDescent="0.45">
      <c r="A24" s="24">
        <v>45841</v>
      </c>
      <c r="B24" s="25">
        <f t="shared" si="0"/>
        <v>45839</v>
      </c>
      <c r="C24" s="26" t="s">
        <v>324</v>
      </c>
      <c r="D24" s="26" t="s">
        <v>422</v>
      </c>
      <c r="E24" s="26" t="s">
        <v>423</v>
      </c>
      <c r="F24" s="26" t="s">
        <v>30</v>
      </c>
      <c r="G24" s="26" t="s">
        <v>437</v>
      </c>
      <c r="H24" s="26" t="s">
        <v>30</v>
      </c>
      <c r="I24" s="26" t="s">
        <v>325</v>
      </c>
      <c r="J24" s="27">
        <v>52</v>
      </c>
    </row>
    <row r="25" spans="1:10" x14ac:dyDescent="0.45">
      <c r="A25" s="18">
        <v>45841</v>
      </c>
      <c r="B25" s="28">
        <f t="shared" si="0"/>
        <v>45839</v>
      </c>
      <c r="C25" s="19" t="s">
        <v>324</v>
      </c>
      <c r="D25" s="19" t="s">
        <v>422</v>
      </c>
      <c r="E25" s="19" t="s">
        <v>423</v>
      </c>
      <c r="F25" s="19" t="s">
        <v>33</v>
      </c>
      <c r="G25" s="19" t="s">
        <v>430</v>
      </c>
      <c r="H25" s="19" t="s">
        <v>431</v>
      </c>
      <c r="I25" s="19" t="s">
        <v>381</v>
      </c>
      <c r="J25" s="21">
        <v>300</v>
      </c>
    </row>
    <row r="26" spans="1:10" x14ac:dyDescent="0.45">
      <c r="A26" s="24">
        <v>45841</v>
      </c>
      <c r="B26" s="25">
        <f t="shared" si="0"/>
        <v>45839</v>
      </c>
      <c r="C26" s="26" t="s">
        <v>363</v>
      </c>
      <c r="D26" s="26" t="s">
        <v>422</v>
      </c>
      <c r="E26" s="26" t="s">
        <v>423</v>
      </c>
      <c r="F26" s="26" t="s">
        <v>32</v>
      </c>
      <c r="G26" s="26" t="s">
        <v>428</v>
      </c>
      <c r="H26" s="26" t="s">
        <v>429</v>
      </c>
      <c r="I26" s="26" t="s">
        <v>364</v>
      </c>
      <c r="J26" s="27">
        <v>240.67</v>
      </c>
    </row>
    <row r="27" spans="1:10" x14ac:dyDescent="0.45">
      <c r="A27" s="18">
        <v>45845</v>
      </c>
      <c r="B27" s="28">
        <f t="shared" si="0"/>
        <v>45839</v>
      </c>
      <c r="C27" s="19" t="s">
        <v>344</v>
      </c>
      <c r="D27" s="19" t="s">
        <v>422</v>
      </c>
      <c r="E27" s="19" t="s">
        <v>423</v>
      </c>
      <c r="F27" s="19" t="s">
        <v>31</v>
      </c>
      <c r="G27" s="19" t="s">
        <v>426</v>
      </c>
      <c r="H27" s="19" t="s">
        <v>427</v>
      </c>
      <c r="I27" s="19" t="s">
        <v>341</v>
      </c>
      <c r="J27" s="21">
        <v>17.47</v>
      </c>
    </row>
    <row r="28" spans="1:10" x14ac:dyDescent="0.45">
      <c r="A28" s="24">
        <v>45849</v>
      </c>
      <c r="B28" s="25">
        <f t="shared" si="0"/>
        <v>45839</v>
      </c>
      <c r="C28" s="26" t="s">
        <v>165</v>
      </c>
      <c r="D28" s="26" t="s">
        <v>422</v>
      </c>
      <c r="E28" s="26" t="s">
        <v>423</v>
      </c>
      <c r="F28" s="26" t="s">
        <v>25</v>
      </c>
      <c r="G28" s="26" t="s">
        <v>435</v>
      </c>
      <c r="H28" s="26" t="s">
        <v>436</v>
      </c>
      <c r="I28" s="26" t="s">
        <v>166</v>
      </c>
      <c r="J28" s="27">
        <v>575</v>
      </c>
    </row>
    <row r="29" spans="1:10" x14ac:dyDescent="0.45">
      <c r="A29" s="18">
        <v>45852</v>
      </c>
      <c r="B29" s="28">
        <f t="shared" si="0"/>
        <v>45839</v>
      </c>
      <c r="C29" s="19" t="s">
        <v>400</v>
      </c>
      <c r="D29" s="19" t="s">
        <v>422</v>
      </c>
      <c r="E29" s="19" t="s">
        <v>423</v>
      </c>
      <c r="F29" s="19" t="s">
        <v>34</v>
      </c>
      <c r="G29" s="19" t="s">
        <v>424</v>
      </c>
      <c r="H29" s="19" t="s">
        <v>425</v>
      </c>
      <c r="I29" s="19" t="s">
        <v>401</v>
      </c>
      <c r="J29" s="21">
        <v>420.76</v>
      </c>
    </row>
    <row r="30" spans="1:10" x14ac:dyDescent="0.45">
      <c r="A30" s="24">
        <v>45852</v>
      </c>
      <c r="B30" s="25">
        <f t="shared" si="0"/>
        <v>45839</v>
      </c>
      <c r="C30" s="26" t="s">
        <v>218</v>
      </c>
      <c r="D30" s="26" t="s">
        <v>422</v>
      </c>
      <c r="E30" s="26" t="s">
        <v>423</v>
      </c>
      <c r="F30" s="26" t="s">
        <v>26</v>
      </c>
      <c r="G30" s="26" t="s">
        <v>440</v>
      </c>
      <c r="H30" s="26" t="s">
        <v>441</v>
      </c>
      <c r="I30" s="26" t="s">
        <v>219</v>
      </c>
      <c r="J30" s="27">
        <v>55.28</v>
      </c>
    </row>
    <row r="31" spans="1:10" x14ac:dyDescent="0.45">
      <c r="A31" s="18">
        <v>45852</v>
      </c>
      <c r="B31" s="28">
        <f t="shared" si="0"/>
        <v>45839</v>
      </c>
      <c r="C31" s="19" t="s">
        <v>218</v>
      </c>
      <c r="D31" s="19" t="s">
        <v>422</v>
      </c>
      <c r="E31" s="19" t="s">
        <v>423</v>
      </c>
      <c r="F31" s="19" t="s">
        <v>26</v>
      </c>
      <c r="G31" s="19" t="s">
        <v>440</v>
      </c>
      <c r="H31" s="19" t="s">
        <v>441</v>
      </c>
      <c r="I31" s="19" t="s">
        <v>220</v>
      </c>
      <c r="J31" s="21">
        <v>74.709999999999994</v>
      </c>
    </row>
    <row r="32" spans="1:10" x14ac:dyDescent="0.45">
      <c r="A32" s="24">
        <v>45852</v>
      </c>
      <c r="B32" s="25">
        <f t="shared" si="0"/>
        <v>45839</v>
      </c>
      <c r="C32" s="26" t="s">
        <v>218</v>
      </c>
      <c r="D32" s="26" t="s">
        <v>422</v>
      </c>
      <c r="E32" s="26" t="s">
        <v>423</v>
      </c>
      <c r="F32" s="26" t="s">
        <v>33</v>
      </c>
      <c r="G32" s="26" t="s">
        <v>430</v>
      </c>
      <c r="H32" s="26" t="s">
        <v>431</v>
      </c>
      <c r="I32" s="26" t="s">
        <v>382</v>
      </c>
      <c r="J32" s="27">
        <v>489.3</v>
      </c>
    </row>
    <row r="33" spans="1:10" x14ac:dyDescent="0.45">
      <c r="A33" s="18">
        <v>45852</v>
      </c>
      <c r="B33" s="28">
        <f t="shared" si="0"/>
        <v>45839</v>
      </c>
      <c r="C33" s="19" t="s">
        <v>68</v>
      </c>
      <c r="D33" s="19" t="s">
        <v>422</v>
      </c>
      <c r="E33" s="19" t="s">
        <v>434</v>
      </c>
      <c r="F33" s="19" t="s">
        <v>37</v>
      </c>
      <c r="G33" s="19" t="s">
        <v>435</v>
      </c>
      <c r="H33" s="19" t="s">
        <v>436</v>
      </c>
      <c r="I33" s="19" t="s">
        <v>69</v>
      </c>
      <c r="J33" s="21">
        <v>4500</v>
      </c>
    </row>
    <row r="34" spans="1:10" x14ac:dyDescent="0.45">
      <c r="A34" s="24">
        <v>45854</v>
      </c>
      <c r="B34" s="25">
        <f t="shared" si="0"/>
        <v>45839</v>
      </c>
      <c r="C34" s="26" t="s">
        <v>243</v>
      </c>
      <c r="D34" s="26" t="s">
        <v>422</v>
      </c>
      <c r="E34" s="26" t="s">
        <v>423</v>
      </c>
      <c r="F34" s="26" t="s">
        <v>28</v>
      </c>
      <c r="G34" s="26" t="s">
        <v>442</v>
      </c>
      <c r="H34" s="26" t="s">
        <v>443</v>
      </c>
      <c r="I34" s="26" t="s">
        <v>244</v>
      </c>
      <c r="J34" s="27">
        <v>100</v>
      </c>
    </row>
    <row r="35" spans="1:10" x14ac:dyDescent="0.45">
      <c r="A35" s="18">
        <v>45854</v>
      </c>
      <c r="B35" s="28">
        <f t="shared" si="0"/>
        <v>45839</v>
      </c>
      <c r="C35" s="19" t="s">
        <v>243</v>
      </c>
      <c r="D35" s="19" t="s">
        <v>422</v>
      </c>
      <c r="E35" s="19" t="s">
        <v>423</v>
      </c>
      <c r="F35" s="19" t="s">
        <v>28</v>
      </c>
      <c r="G35" s="19" t="s">
        <v>442</v>
      </c>
      <c r="H35" s="19" t="s">
        <v>443</v>
      </c>
      <c r="I35" s="19" t="s">
        <v>245</v>
      </c>
      <c r="J35" s="21">
        <v>500</v>
      </c>
    </row>
    <row r="36" spans="1:10" x14ac:dyDescent="0.45">
      <c r="A36" s="24">
        <v>45854</v>
      </c>
      <c r="B36" s="25">
        <f t="shared" si="0"/>
        <v>45839</v>
      </c>
      <c r="C36" s="26" t="s">
        <v>149</v>
      </c>
      <c r="D36" s="26" t="s">
        <v>422</v>
      </c>
      <c r="E36" s="26" t="s">
        <v>423</v>
      </c>
      <c r="F36" s="26" t="s">
        <v>29</v>
      </c>
      <c r="G36" s="26" t="s">
        <v>432</v>
      </c>
      <c r="H36" s="26" t="s">
        <v>433</v>
      </c>
      <c r="I36" s="26" t="s">
        <v>277</v>
      </c>
      <c r="J36" s="27">
        <v>100</v>
      </c>
    </row>
    <row r="37" spans="1:10" x14ac:dyDescent="0.45">
      <c r="A37" s="18">
        <v>45869</v>
      </c>
      <c r="B37" s="28">
        <f t="shared" si="0"/>
        <v>45839</v>
      </c>
      <c r="C37" s="19" t="s">
        <v>149</v>
      </c>
      <c r="D37" s="19" t="s">
        <v>422</v>
      </c>
      <c r="E37" s="19" t="s">
        <v>423</v>
      </c>
      <c r="F37" s="19" t="s">
        <v>24</v>
      </c>
      <c r="G37" s="19" t="s">
        <v>438</v>
      </c>
      <c r="H37" s="19" t="s">
        <v>439</v>
      </c>
      <c r="I37" s="19" t="s">
        <v>150</v>
      </c>
      <c r="J37" s="21">
        <v>602.70000000000005</v>
      </c>
    </row>
    <row r="38" spans="1:10" x14ac:dyDescent="0.45">
      <c r="A38" s="24">
        <v>45870</v>
      </c>
      <c r="B38" s="25">
        <f t="shared" si="0"/>
        <v>45870</v>
      </c>
      <c r="C38" s="26" t="s">
        <v>70</v>
      </c>
      <c r="D38" s="26" t="s">
        <v>422</v>
      </c>
      <c r="E38" s="26" t="s">
        <v>423</v>
      </c>
      <c r="F38" s="26" t="s">
        <v>25</v>
      </c>
      <c r="G38" s="26" t="s">
        <v>435</v>
      </c>
      <c r="H38" s="26" t="s">
        <v>436</v>
      </c>
      <c r="I38" s="26" t="s">
        <v>167</v>
      </c>
      <c r="J38" s="27">
        <v>184.82</v>
      </c>
    </row>
    <row r="39" spans="1:10" x14ac:dyDescent="0.45">
      <c r="A39" s="18">
        <v>45870</v>
      </c>
      <c r="B39" s="28">
        <f t="shared" si="0"/>
        <v>45870</v>
      </c>
      <c r="C39" s="19" t="s">
        <v>70</v>
      </c>
      <c r="D39" s="19" t="s">
        <v>422</v>
      </c>
      <c r="E39" s="19" t="s">
        <v>423</v>
      </c>
      <c r="F39" s="19" t="s">
        <v>25</v>
      </c>
      <c r="G39" s="19" t="s">
        <v>435</v>
      </c>
      <c r="H39" s="19" t="s">
        <v>436</v>
      </c>
      <c r="I39" s="19" t="s">
        <v>168</v>
      </c>
      <c r="J39" s="21">
        <v>447.09</v>
      </c>
    </row>
    <row r="40" spans="1:10" x14ac:dyDescent="0.45">
      <c r="A40" s="24">
        <v>45870</v>
      </c>
      <c r="B40" s="25">
        <f t="shared" si="0"/>
        <v>45870</v>
      </c>
      <c r="C40" s="26" t="s">
        <v>70</v>
      </c>
      <c r="D40" s="26" t="s">
        <v>422</v>
      </c>
      <c r="E40" s="26" t="s">
        <v>434</v>
      </c>
      <c r="F40" s="26" t="s">
        <v>37</v>
      </c>
      <c r="G40" s="26" t="s">
        <v>435</v>
      </c>
      <c r="H40" s="26" t="s">
        <v>436</v>
      </c>
      <c r="I40" s="26" t="s">
        <v>71</v>
      </c>
      <c r="J40" s="27">
        <v>612.36</v>
      </c>
    </row>
    <row r="41" spans="1:10" x14ac:dyDescent="0.45">
      <c r="A41" s="18">
        <v>45870</v>
      </c>
      <c r="B41" s="28">
        <f t="shared" si="0"/>
        <v>45870</v>
      </c>
      <c r="C41" s="19" t="s">
        <v>169</v>
      </c>
      <c r="D41" s="19" t="s">
        <v>422</v>
      </c>
      <c r="E41" s="19" t="s">
        <v>423</v>
      </c>
      <c r="F41" s="19" t="s">
        <v>25</v>
      </c>
      <c r="G41" s="19" t="s">
        <v>435</v>
      </c>
      <c r="H41" s="19" t="s">
        <v>436</v>
      </c>
      <c r="I41" s="19" t="s">
        <v>170</v>
      </c>
      <c r="J41" s="21">
        <v>202.94</v>
      </c>
    </row>
    <row r="42" spans="1:10" x14ac:dyDescent="0.45">
      <c r="A42" s="24">
        <v>45875</v>
      </c>
      <c r="B42" s="25">
        <f t="shared" si="0"/>
        <v>45870</v>
      </c>
      <c r="C42" s="26" t="s">
        <v>383</v>
      </c>
      <c r="D42" s="26" t="s">
        <v>422</v>
      </c>
      <c r="E42" s="26" t="s">
        <v>423</v>
      </c>
      <c r="F42" s="26" t="s">
        <v>33</v>
      </c>
      <c r="G42" s="26" t="s">
        <v>430</v>
      </c>
      <c r="H42" s="26" t="s">
        <v>431</v>
      </c>
      <c r="I42" s="26" t="s">
        <v>384</v>
      </c>
      <c r="J42" s="27">
        <v>267.04000000000002</v>
      </c>
    </row>
    <row r="43" spans="1:10" x14ac:dyDescent="0.45">
      <c r="A43" s="18">
        <v>45875</v>
      </c>
      <c r="B43" s="28">
        <f t="shared" si="0"/>
        <v>45870</v>
      </c>
      <c r="C43" s="19" t="s">
        <v>365</v>
      </c>
      <c r="D43" s="19" t="s">
        <v>422</v>
      </c>
      <c r="E43" s="19" t="s">
        <v>423</v>
      </c>
      <c r="F43" s="19" t="s">
        <v>32</v>
      </c>
      <c r="G43" s="19" t="s">
        <v>428</v>
      </c>
      <c r="H43" s="19" t="s">
        <v>429</v>
      </c>
      <c r="I43" s="19" t="s">
        <v>366</v>
      </c>
      <c r="J43" s="21">
        <v>188.66</v>
      </c>
    </row>
    <row r="44" spans="1:10" x14ac:dyDescent="0.45">
      <c r="A44" s="24">
        <v>45876</v>
      </c>
      <c r="B44" s="25">
        <f t="shared" si="0"/>
        <v>45870</v>
      </c>
      <c r="C44" s="26" t="s">
        <v>326</v>
      </c>
      <c r="D44" s="26" t="s">
        <v>422</v>
      </c>
      <c r="E44" s="26" t="s">
        <v>423</v>
      </c>
      <c r="F44" s="26" t="s">
        <v>30</v>
      </c>
      <c r="G44" s="26" t="s">
        <v>437</v>
      </c>
      <c r="H44" s="26" t="s">
        <v>30</v>
      </c>
      <c r="I44" s="26" t="s">
        <v>327</v>
      </c>
      <c r="J44" s="27">
        <v>52</v>
      </c>
    </row>
    <row r="45" spans="1:10" x14ac:dyDescent="0.45">
      <c r="A45" s="18">
        <v>45876</v>
      </c>
      <c r="B45" s="28">
        <f t="shared" si="0"/>
        <v>45870</v>
      </c>
      <c r="C45" s="19" t="s">
        <v>326</v>
      </c>
      <c r="D45" s="19" t="s">
        <v>422</v>
      </c>
      <c r="E45" s="19" t="s">
        <v>423</v>
      </c>
      <c r="F45" s="19" t="s">
        <v>34</v>
      </c>
      <c r="G45" s="19" t="s">
        <v>424</v>
      </c>
      <c r="H45" s="19" t="s">
        <v>425</v>
      </c>
      <c r="I45" s="19" t="s">
        <v>402</v>
      </c>
      <c r="J45" s="21">
        <v>765.4</v>
      </c>
    </row>
    <row r="46" spans="1:10" x14ac:dyDescent="0.45">
      <c r="A46" s="24">
        <v>45880</v>
      </c>
      <c r="B46" s="25">
        <f t="shared" si="0"/>
        <v>45870</v>
      </c>
      <c r="C46" s="26" t="s">
        <v>278</v>
      </c>
      <c r="D46" s="26" t="s">
        <v>422</v>
      </c>
      <c r="E46" s="26" t="s">
        <v>423</v>
      </c>
      <c r="F46" s="26" t="s">
        <v>29</v>
      </c>
      <c r="G46" s="26" t="s">
        <v>432</v>
      </c>
      <c r="H46" s="26" t="s">
        <v>433</v>
      </c>
      <c r="I46" s="26" t="s">
        <v>279</v>
      </c>
      <c r="J46" s="27">
        <v>100</v>
      </c>
    </row>
    <row r="47" spans="1:10" x14ac:dyDescent="0.45">
      <c r="A47" s="18">
        <v>45880</v>
      </c>
      <c r="B47" s="28">
        <f t="shared" si="0"/>
        <v>45870</v>
      </c>
      <c r="C47" s="19" t="s">
        <v>345</v>
      </c>
      <c r="D47" s="19" t="s">
        <v>422</v>
      </c>
      <c r="E47" s="19" t="s">
        <v>423</v>
      </c>
      <c r="F47" s="19" t="s">
        <v>31</v>
      </c>
      <c r="G47" s="19" t="s">
        <v>426</v>
      </c>
      <c r="H47" s="19" t="s">
        <v>427</v>
      </c>
      <c r="I47" s="19" t="s">
        <v>346</v>
      </c>
      <c r="J47" s="21">
        <v>186.81</v>
      </c>
    </row>
    <row r="48" spans="1:10" x14ac:dyDescent="0.45">
      <c r="A48" s="24">
        <v>45882</v>
      </c>
      <c r="B48" s="25">
        <f t="shared" si="0"/>
        <v>45870</v>
      </c>
      <c r="C48" s="26" t="s">
        <v>280</v>
      </c>
      <c r="D48" s="26" t="s">
        <v>422</v>
      </c>
      <c r="E48" s="26" t="s">
        <v>423</v>
      </c>
      <c r="F48" s="26" t="s">
        <v>29</v>
      </c>
      <c r="G48" s="26" t="s">
        <v>432</v>
      </c>
      <c r="H48" s="26" t="s">
        <v>433</v>
      </c>
      <c r="I48" s="26" t="s">
        <v>281</v>
      </c>
      <c r="J48" s="27">
        <v>100</v>
      </c>
    </row>
    <row r="49" spans="1:10" x14ac:dyDescent="0.45">
      <c r="A49" s="18">
        <v>45891</v>
      </c>
      <c r="B49" s="28">
        <f t="shared" si="0"/>
        <v>45870</v>
      </c>
      <c r="C49" s="19" t="s">
        <v>246</v>
      </c>
      <c r="D49" s="19" t="s">
        <v>422</v>
      </c>
      <c r="E49" s="19" t="s">
        <v>423</v>
      </c>
      <c r="F49" s="19" t="s">
        <v>28</v>
      </c>
      <c r="G49" s="19" t="s">
        <v>442</v>
      </c>
      <c r="H49" s="19" t="s">
        <v>443</v>
      </c>
      <c r="I49" s="19" t="s">
        <v>247</v>
      </c>
      <c r="J49" s="21">
        <v>150</v>
      </c>
    </row>
    <row r="50" spans="1:10" x14ac:dyDescent="0.45">
      <c r="A50" s="24">
        <v>45891</v>
      </c>
      <c r="B50" s="25">
        <f t="shared" si="0"/>
        <v>45870</v>
      </c>
      <c r="C50" s="26" t="s">
        <v>246</v>
      </c>
      <c r="D50" s="26" t="s">
        <v>422</v>
      </c>
      <c r="E50" s="26" t="s">
        <v>423</v>
      </c>
      <c r="F50" s="26" t="s">
        <v>28</v>
      </c>
      <c r="G50" s="26" t="s">
        <v>442</v>
      </c>
      <c r="H50" s="26" t="s">
        <v>443</v>
      </c>
      <c r="I50" s="26" t="s">
        <v>245</v>
      </c>
      <c r="J50" s="27">
        <v>500</v>
      </c>
    </row>
    <row r="51" spans="1:10" x14ac:dyDescent="0.45">
      <c r="A51" s="18">
        <v>45900</v>
      </c>
      <c r="B51" s="28">
        <f t="shared" si="0"/>
        <v>45870</v>
      </c>
      <c r="C51" s="19" t="s">
        <v>149</v>
      </c>
      <c r="D51" s="19" t="s">
        <v>422</v>
      </c>
      <c r="E51" s="19" t="s">
        <v>423</v>
      </c>
      <c r="F51" s="19" t="s">
        <v>24</v>
      </c>
      <c r="G51" s="19" t="s">
        <v>438</v>
      </c>
      <c r="H51" s="19" t="s">
        <v>439</v>
      </c>
      <c r="I51" s="19" t="s">
        <v>150</v>
      </c>
      <c r="J51" s="21">
        <v>607.95000000000005</v>
      </c>
    </row>
    <row r="52" spans="1:10" x14ac:dyDescent="0.45">
      <c r="A52" s="24">
        <v>45902</v>
      </c>
      <c r="B52" s="25">
        <f t="shared" si="0"/>
        <v>45901</v>
      </c>
      <c r="C52" s="26" t="s">
        <v>88</v>
      </c>
      <c r="D52" s="26" t="s">
        <v>422</v>
      </c>
      <c r="E52" s="26" t="s">
        <v>423</v>
      </c>
      <c r="F52" s="26" t="s">
        <v>25</v>
      </c>
      <c r="G52" s="26" t="s">
        <v>435</v>
      </c>
      <c r="H52" s="26" t="s">
        <v>436</v>
      </c>
      <c r="I52" s="26" t="s">
        <v>171</v>
      </c>
      <c r="J52" s="27">
        <v>145.77000000000001</v>
      </c>
    </row>
    <row r="53" spans="1:10" x14ac:dyDescent="0.45">
      <c r="A53" s="18">
        <v>45902</v>
      </c>
      <c r="B53" s="28">
        <f t="shared" si="0"/>
        <v>45901</v>
      </c>
      <c r="C53" s="19" t="s">
        <v>88</v>
      </c>
      <c r="D53" s="19" t="s">
        <v>422</v>
      </c>
      <c r="E53" s="19" t="s">
        <v>434</v>
      </c>
      <c r="F53" s="19" t="s">
        <v>39</v>
      </c>
      <c r="G53" s="19" t="s">
        <v>435</v>
      </c>
      <c r="H53" s="19" t="s">
        <v>436</v>
      </c>
      <c r="I53" s="19" t="s">
        <v>89</v>
      </c>
      <c r="J53" s="21">
        <v>207.36</v>
      </c>
    </row>
    <row r="54" spans="1:10" x14ac:dyDescent="0.45">
      <c r="A54" s="24">
        <v>45902</v>
      </c>
      <c r="B54" s="25">
        <f t="shared" si="0"/>
        <v>45901</v>
      </c>
      <c r="C54" s="26" t="s">
        <v>88</v>
      </c>
      <c r="D54" s="26" t="s">
        <v>422</v>
      </c>
      <c r="E54" s="26" t="s">
        <v>423</v>
      </c>
      <c r="F54" s="26" t="s">
        <v>25</v>
      </c>
      <c r="G54" s="26" t="s">
        <v>435</v>
      </c>
      <c r="H54" s="26" t="s">
        <v>436</v>
      </c>
      <c r="I54" s="26" t="s">
        <v>172</v>
      </c>
      <c r="J54" s="27">
        <v>242.08</v>
      </c>
    </row>
    <row r="55" spans="1:10" x14ac:dyDescent="0.45">
      <c r="A55" s="18">
        <v>45902</v>
      </c>
      <c r="B55" s="28">
        <f t="shared" si="0"/>
        <v>45901</v>
      </c>
      <c r="C55" s="19" t="s">
        <v>88</v>
      </c>
      <c r="D55" s="19" t="s">
        <v>422</v>
      </c>
      <c r="E55" s="19" t="s">
        <v>423</v>
      </c>
      <c r="F55" s="19" t="s">
        <v>25</v>
      </c>
      <c r="G55" s="19" t="s">
        <v>435</v>
      </c>
      <c r="H55" s="19" t="s">
        <v>436</v>
      </c>
      <c r="I55" s="19" t="s">
        <v>173</v>
      </c>
      <c r="J55" s="21">
        <v>350.78</v>
      </c>
    </row>
    <row r="56" spans="1:10" x14ac:dyDescent="0.45">
      <c r="A56" s="24">
        <v>45903</v>
      </c>
      <c r="B56" s="25">
        <f t="shared" si="0"/>
        <v>45901</v>
      </c>
      <c r="C56" s="26" t="s">
        <v>90</v>
      </c>
      <c r="D56" s="26" t="s">
        <v>422</v>
      </c>
      <c r="E56" s="26" t="s">
        <v>434</v>
      </c>
      <c r="F56" s="26" t="s">
        <v>39</v>
      </c>
      <c r="G56" s="26" t="s">
        <v>444</v>
      </c>
      <c r="H56" s="26" t="s">
        <v>445</v>
      </c>
      <c r="I56" s="26" t="s">
        <v>91</v>
      </c>
      <c r="J56" s="27">
        <v>700</v>
      </c>
    </row>
    <row r="57" spans="1:10" x14ac:dyDescent="0.45">
      <c r="A57" s="18">
        <v>45904</v>
      </c>
      <c r="B57" s="28">
        <f t="shared" si="0"/>
        <v>45901</v>
      </c>
      <c r="C57" s="19" t="s">
        <v>367</v>
      </c>
      <c r="D57" s="19" t="s">
        <v>422</v>
      </c>
      <c r="E57" s="19" t="s">
        <v>423</v>
      </c>
      <c r="F57" s="19" t="s">
        <v>32</v>
      </c>
      <c r="G57" s="19" t="s">
        <v>428</v>
      </c>
      <c r="H57" s="19" t="s">
        <v>429</v>
      </c>
      <c r="I57" s="19" t="s">
        <v>366</v>
      </c>
      <c r="J57" s="21">
        <v>201.36</v>
      </c>
    </row>
    <row r="58" spans="1:10" x14ac:dyDescent="0.45">
      <c r="A58" s="24">
        <v>45904</v>
      </c>
      <c r="B58" s="25">
        <f t="shared" si="0"/>
        <v>45901</v>
      </c>
      <c r="C58" s="26" t="s">
        <v>282</v>
      </c>
      <c r="D58" s="26" t="s">
        <v>422</v>
      </c>
      <c r="E58" s="26" t="s">
        <v>423</v>
      </c>
      <c r="F58" s="26" t="s">
        <v>29</v>
      </c>
      <c r="G58" s="26" t="s">
        <v>432</v>
      </c>
      <c r="H58" s="26" t="s">
        <v>433</v>
      </c>
      <c r="I58" s="26" t="s">
        <v>272</v>
      </c>
      <c r="J58" s="27">
        <v>100</v>
      </c>
    </row>
    <row r="59" spans="1:10" x14ac:dyDescent="0.45">
      <c r="A59" s="18">
        <v>45905</v>
      </c>
      <c r="B59" s="28">
        <f t="shared" si="0"/>
        <v>45901</v>
      </c>
      <c r="C59" s="19" t="s">
        <v>385</v>
      </c>
      <c r="D59" s="19" t="s">
        <v>422</v>
      </c>
      <c r="E59" s="19" t="s">
        <v>423</v>
      </c>
      <c r="F59" s="19" t="s">
        <v>33</v>
      </c>
      <c r="G59" s="19" t="s">
        <v>430</v>
      </c>
      <c r="H59" s="19" t="s">
        <v>431</v>
      </c>
      <c r="I59" s="19" t="s">
        <v>386</v>
      </c>
      <c r="J59" s="21">
        <v>235.22</v>
      </c>
    </row>
    <row r="60" spans="1:10" x14ac:dyDescent="0.45">
      <c r="A60" s="24">
        <v>45905</v>
      </c>
      <c r="B60" s="25">
        <f t="shared" si="0"/>
        <v>45901</v>
      </c>
      <c r="C60" s="26" t="s">
        <v>347</v>
      </c>
      <c r="D60" s="26" t="s">
        <v>422</v>
      </c>
      <c r="E60" s="26" t="s">
        <v>423</v>
      </c>
      <c r="F60" s="26" t="s">
        <v>31</v>
      </c>
      <c r="G60" s="26" t="s">
        <v>426</v>
      </c>
      <c r="H60" s="26" t="s">
        <v>427</v>
      </c>
      <c r="I60" s="26" t="s">
        <v>348</v>
      </c>
      <c r="J60" s="27">
        <v>62.44</v>
      </c>
    </row>
    <row r="61" spans="1:10" x14ac:dyDescent="0.45">
      <c r="A61" s="18">
        <v>45905</v>
      </c>
      <c r="B61" s="28">
        <f t="shared" si="0"/>
        <v>45901</v>
      </c>
      <c r="C61" s="19" t="s">
        <v>328</v>
      </c>
      <c r="D61" s="19" t="s">
        <v>422</v>
      </c>
      <c r="E61" s="19" t="s">
        <v>423</v>
      </c>
      <c r="F61" s="19" t="s">
        <v>30</v>
      </c>
      <c r="G61" s="19" t="s">
        <v>437</v>
      </c>
      <c r="H61" s="19" t="s">
        <v>30</v>
      </c>
      <c r="I61" s="19" t="s">
        <v>329</v>
      </c>
      <c r="J61" s="21">
        <v>52</v>
      </c>
    </row>
    <row r="62" spans="1:10" x14ac:dyDescent="0.45">
      <c r="A62" s="24">
        <v>45912</v>
      </c>
      <c r="B62" s="25">
        <f t="shared" si="0"/>
        <v>45901</v>
      </c>
      <c r="C62" s="26" t="s">
        <v>283</v>
      </c>
      <c r="D62" s="26" t="s">
        <v>422</v>
      </c>
      <c r="E62" s="26" t="s">
        <v>423</v>
      </c>
      <c r="F62" s="26" t="s">
        <v>29</v>
      </c>
      <c r="G62" s="26" t="s">
        <v>432</v>
      </c>
      <c r="H62" s="26" t="s">
        <v>433</v>
      </c>
      <c r="I62" s="26" t="s">
        <v>272</v>
      </c>
      <c r="J62" s="27">
        <v>100</v>
      </c>
    </row>
    <row r="63" spans="1:10" x14ac:dyDescent="0.45">
      <c r="A63" s="18">
        <v>45915</v>
      </c>
      <c r="B63" s="28">
        <f t="shared" si="0"/>
        <v>45901</v>
      </c>
      <c r="C63" s="19" t="s">
        <v>174</v>
      </c>
      <c r="D63" s="19" t="s">
        <v>422</v>
      </c>
      <c r="E63" s="19" t="s">
        <v>423</v>
      </c>
      <c r="F63" s="19" t="s">
        <v>25</v>
      </c>
      <c r="G63" s="19" t="s">
        <v>435</v>
      </c>
      <c r="H63" s="19" t="s">
        <v>436</v>
      </c>
      <c r="I63" s="19" t="s">
        <v>175</v>
      </c>
      <c r="J63" s="21">
        <v>97.5</v>
      </c>
    </row>
    <row r="64" spans="1:10" x14ac:dyDescent="0.45">
      <c r="A64" s="24">
        <v>45915</v>
      </c>
      <c r="B64" s="25">
        <f t="shared" si="0"/>
        <v>45901</v>
      </c>
      <c r="C64" s="26" t="s">
        <v>174</v>
      </c>
      <c r="D64" s="26" t="s">
        <v>422</v>
      </c>
      <c r="E64" s="26" t="s">
        <v>423</v>
      </c>
      <c r="F64" s="26" t="s">
        <v>25</v>
      </c>
      <c r="G64" s="26" t="s">
        <v>435</v>
      </c>
      <c r="H64" s="26" t="s">
        <v>436</v>
      </c>
      <c r="I64" s="26" t="s">
        <v>176</v>
      </c>
      <c r="J64" s="27">
        <v>97.5</v>
      </c>
    </row>
    <row r="65" spans="1:10" x14ac:dyDescent="0.45">
      <c r="A65" s="18">
        <v>45919</v>
      </c>
      <c r="B65" s="28">
        <f t="shared" si="0"/>
        <v>45901</v>
      </c>
      <c r="C65" s="19" t="s">
        <v>221</v>
      </c>
      <c r="D65" s="19" t="s">
        <v>422</v>
      </c>
      <c r="E65" s="19" t="s">
        <v>423</v>
      </c>
      <c r="F65" s="19" t="s">
        <v>26</v>
      </c>
      <c r="G65" s="19" t="s">
        <v>440</v>
      </c>
      <c r="H65" s="19" t="s">
        <v>441</v>
      </c>
      <c r="I65" s="19" t="s">
        <v>222</v>
      </c>
      <c r="J65" s="21">
        <v>362.84</v>
      </c>
    </row>
    <row r="66" spans="1:10" x14ac:dyDescent="0.45">
      <c r="A66" s="24">
        <v>45922</v>
      </c>
      <c r="B66" s="25">
        <f t="shared" ref="B66:B129" si="1">DATE(YEAR(A66),MONTH(A66),1)</f>
        <v>45901</v>
      </c>
      <c r="C66" s="26" t="s">
        <v>403</v>
      </c>
      <c r="D66" s="26" t="s">
        <v>422</v>
      </c>
      <c r="E66" s="26" t="s">
        <v>423</v>
      </c>
      <c r="F66" s="26" t="s">
        <v>34</v>
      </c>
      <c r="G66" s="26" t="s">
        <v>424</v>
      </c>
      <c r="H66" s="26" t="s">
        <v>425</v>
      </c>
      <c r="I66" s="26" t="s">
        <v>404</v>
      </c>
      <c r="J66" s="27">
        <v>315.94</v>
      </c>
    </row>
    <row r="67" spans="1:10" x14ac:dyDescent="0.45">
      <c r="A67" s="18">
        <v>45929</v>
      </c>
      <c r="B67" s="28">
        <f t="shared" si="1"/>
        <v>45901</v>
      </c>
      <c r="C67" s="19" t="s">
        <v>223</v>
      </c>
      <c r="D67" s="19" t="s">
        <v>422</v>
      </c>
      <c r="E67" s="19" t="s">
        <v>423</v>
      </c>
      <c r="F67" s="19" t="s">
        <v>26</v>
      </c>
      <c r="G67" s="19" t="s">
        <v>440</v>
      </c>
      <c r="H67" s="19" t="s">
        <v>441</v>
      </c>
      <c r="I67" s="19" t="s">
        <v>224</v>
      </c>
      <c r="J67" s="21">
        <v>128.19</v>
      </c>
    </row>
    <row r="68" spans="1:10" x14ac:dyDescent="0.45">
      <c r="A68" s="24">
        <v>45930</v>
      </c>
      <c r="B68" s="25">
        <f t="shared" si="1"/>
        <v>45901</v>
      </c>
      <c r="C68" s="26" t="s">
        <v>151</v>
      </c>
      <c r="D68" s="26" t="s">
        <v>422</v>
      </c>
      <c r="E68" s="26" t="s">
        <v>423</v>
      </c>
      <c r="F68" s="26" t="s">
        <v>24</v>
      </c>
      <c r="G68" s="26" t="s">
        <v>438</v>
      </c>
      <c r="H68" s="26" t="s">
        <v>439</v>
      </c>
      <c r="I68" s="26" t="s">
        <v>150</v>
      </c>
      <c r="J68" s="27">
        <v>633.85</v>
      </c>
    </row>
    <row r="69" spans="1:10" x14ac:dyDescent="0.45">
      <c r="A69" s="18">
        <v>45931</v>
      </c>
      <c r="B69" s="28">
        <f t="shared" si="1"/>
        <v>45931</v>
      </c>
      <c r="C69" s="19" t="s">
        <v>284</v>
      </c>
      <c r="D69" s="19" t="s">
        <v>422</v>
      </c>
      <c r="E69" s="19" t="s">
        <v>423</v>
      </c>
      <c r="F69" s="19" t="s">
        <v>29</v>
      </c>
      <c r="G69" s="19" t="s">
        <v>432</v>
      </c>
      <c r="H69" s="19" t="s">
        <v>433</v>
      </c>
      <c r="I69" s="19" t="s">
        <v>272</v>
      </c>
      <c r="J69" s="21">
        <v>100</v>
      </c>
    </row>
    <row r="70" spans="1:10" x14ac:dyDescent="0.45">
      <c r="A70" s="24">
        <v>45931</v>
      </c>
      <c r="B70" s="25">
        <f t="shared" si="1"/>
        <v>45931</v>
      </c>
      <c r="C70" s="26" t="s">
        <v>149</v>
      </c>
      <c r="D70" s="26" t="s">
        <v>422</v>
      </c>
      <c r="E70" s="26" t="s">
        <v>423</v>
      </c>
      <c r="F70" s="26" t="s">
        <v>25</v>
      </c>
      <c r="G70" s="26" t="s">
        <v>435</v>
      </c>
      <c r="H70" s="26" t="s">
        <v>436</v>
      </c>
      <c r="I70" s="26" t="s">
        <v>177</v>
      </c>
      <c r="J70" s="27">
        <v>97.5</v>
      </c>
    </row>
    <row r="71" spans="1:10" x14ac:dyDescent="0.45">
      <c r="A71" s="18">
        <v>45931</v>
      </c>
      <c r="B71" s="28">
        <f t="shared" si="1"/>
        <v>45931</v>
      </c>
      <c r="C71" s="19" t="s">
        <v>149</v>
      </c>
      <c r="D71" s="19" t="s">
        <v>422</v>
      </c>
      <c r="E71" s="19" t="s">
        <v>423</v>
      </c>
      <c r="F71" s="19" t="s">
        <v>25</v>
      </c>
      <c r="G71" s="19" t="s">
        <v>435</v>
      </c>
      <c r="H71" s="19" t="s">
        <v>436</v>
      </c>
      <c r="I71" s="19" t="s">
        <v>178</v>
      </c>
      <c r="J71" s="21">
        <v>112.21</v>
      </c>
    </row>
    <row r="72" spans="1:10" x14ac:dyDescent="0.45">
      <c r="A72" s="24">
        <v>45933</v>
      </c>
      <c r="B72" s="25">
        <f t="shared" si="1"/>
        <v>45931</v>
      </c>
      <c r="C72" s="26" t="s">
        <v>97</v>
      </c>
      <c r="D72" s="26" t="s">
        <v>422</v>
      </c>
      <c r="E72" s="26" t="s">
        <v>434</v>
      </c>
      <c r="F72" s="26" t="s">
        <v>40</v>
      </c>
      <c r="G72" s="26" t="s">
        <v>446</v>
      </c>
      <c r="H72" s="26" t="s">
        <v>447</v>
      </c>
      <c r="I72" s="26" t="s">
        <v>98</v>
      </c>
      <c r="J72" s="27">
        <v>2000</v>
      </c>
    </row>
    <row r="73" spans="1:10" x14ac:dyDescent="0.45">
      <c r="A73" s="18">
        <v>45936</v>
      </c>
      <c r="B73" s="28">
        <f t="shared" si="1"/>
        <v>45931</v>
      </c>
      <c r="C73" s="19" t="s">
        <v>387</v>
      </c>
      <c r="D73" s="19" t="s">
        <v>422</v>
      </c>
      <c r="E73" s="19" t="s">
        <v>423</v>
      </c>
      <c r="F73" s="19" t="s">
        <v>33</v>
      </c>
      <c r="G73" s="19" t="s">
        <v>430</v>
      </c>
      <c r="H73" s="19" t="s">
        <v>431</v>
      </c>
      <c r="I73" s="19" t="s">
        <v>388</v>
      </c>
      <c r="J73" s="21">
        <v>345.09</v>
      </c>
    </row>
    <row r="74" spans="1:10" x14ac:dyDescent="0.45">
      <c r="A74" s="24">
        <v>45939</v>
      </c>
      <c r="B74" s="25">
        <f t="shared" si="1"/>
        <v>45931</v>
      </c>
      <c r="C74" s="26" t="s">
        <v>285</v>
      </c>
      <c r="D74" s="26" t="s">
        <v>422</v>
      </c>
      <c r="E74" s="26" t="s">
        <v>423</v>
      </c>
      <c r="F74" s="26" t="s">
        <v>29</v>
      </c>
      <c r="G74" s="26" t="s">
        <v>432</v>
      </c>
      <c r="H74" s="26" t="s">
        <v>433</v>
      </c>
      <c r="I74" s="26" t="s">
        <v>272</v>
      </c>
      <c r="J74" s="27">
        <v>100</v>
      </c>
    </row>
    <row r="75" spans="1:10" x14ac:dyDescent="0.45">
      <c r="A75" s="18">
        <v>45945</v>
      </c>
      <c r="B75" s="28">
        <f t="shared" si="1"/>
        <v>45931</v>
      </c>
      <c r="C75" s="19" t="s">
        <v>92</v>
      </c>
      <c r="D75" s="19" t="s">
        <v>422</v>
      </c>
      <c r="E75" s="19" t="s">
        <v>434</v>
      </c>
      <c r="F75" s="19" t="s">
        <v>39</v>
      </c>
      <c r="G75" s="19" t="s">
        <v>435</v>
      </c>
      <c r="H75" s="19" t="s">
        <v>436</v>
      </c>
      <c r="I75" s="19" t="s">
        <v>93</v>
      </c>
      <c r="J75" s="21">
        <v>172.5</v>
      </c>
    </row>
    <row r="76" spans="1:10" x14ac:dyDescent="0.45">
      <c r="A76" s="24">
        <v>45947</v>
      </c>
      <c r="B76" s="25">
        <f t="shared" si="1"/>
        <v>45931</v>
      </c>
      <c r="C76" s="26" t="s">
        <v>179</v>
      </c>
      <c r="D76" s="26" t="s">
        <v>422</v>
      </c>
      <c r="E76" s="26" t="s">
        <v>423</v>
      </c>
      <c r="F76" s="26" t="s">
        <v>25</v>
      </c>
      <c r="G76" s="26" t="s">
        <v>435</v>
      </c>
      <c r="H76" s="26" t="s">
        <v>436</v>
      </c>
      <c r="I76" s="26" t="s">
        <v>180</v>
      </c>
      <c r="J76" s="27">
        <v>252</v>
      </c>
    </row>
    <row r="77" spans="1:10" x14ac:dyDescent="0.45">
      <c r="A77" s="18">
        <v>45950</v>
      </c>
      <c r="B77" s="28">
        <f t="shared" si="1"/>
        <v>45931</v>
      </c>
      <c r="C77" s="19" t="s">
        <v>286</v>
      </c>
      <c r="D77" s="19" t="s">
        <v>422</v>
      </c>
      <c r="E77" s="19" t="s">
        <v>423</v>
      </c>
      <c r="F77" s="19" t="s">
        <v>29</v>
      </c>
      <c r="G77" s="19" t="s">
        <v>432</v>
      </c>
      <c r="H77" s="19" t="s">
        <v>433</v>
      </c>
      <c r="I77" s="19" t="s">
        <v>287</v>
      </c>
      <c r="J77" s="21">
        <v>100</v>
      </c>
    </row>
    <row r="78" spans="1:10" x14ac:dyDescent="0.45">
      <c r="A78" s="24">
        <v>45961</v>
      </c>
      <c r="B78" s="25">
        <f t="shared" si="1"/>
        <v>45931</v>
      </c>
      <c r="C78" s="26" t="s">
        <v>152</v>
      </c>
      <c r="D78" s="26" t="s">
        <v>422</v>
      </c>
      <c r="E78" s="26" t="s">
        <v>423</v>
      </c>
      <c r="F78" s="26" t="s">
        <v>24</v>
      </c>
      <c r="G78" s="26" t="s">
        <v>438</v>
      </c>
      <c r="H78" s="26" t="s">
        <v>439</v>
      </c>
      <c r="I78" s="26" t="s">
        <v>150</v>
      </c>
      <c r="J78" s="27">
        <v>616.28</v>
      </c>
    </row>
    <row r="79" spans="1:10" x14ac:dyDescent="0.45">
      <c r="A79" s="18">
        <v>45962</v>
      </c>
      <c r="B79" s="28">
        <f t="shared" si="1"/>
        <v>45962</v>
      </c>
      <c r="C79" s="19" t="s">
        <v>94</v>
      </c>
      <c r="D79" s="19" t="s">
        <v>422</v>
      </c>
      <c r="E79" s="19" t="s">
        <v>423</v>
      </c>
      <c r="F79" s="19" t="s">
        <v>25</v>
      </c>
      <c r="G79" s="19" t="s">
        <v>435</v>
      </c>
      <c r="H79" s="19" t="s">
        <v>436</v>
      </c>
      <c r="I79" s="19" t="s">
        <v>181</v>
      </c>
      <c r="J79" s="21">
        <v>26.41</v>
      </c>
    </row>
    <row r="80" spans="1:10" x14ac:dyDescent="0.45">
      <c r="A80" s="24">
        <v>45962</v>
      </c>
      <c r="B80" s="25">
        <f t="shared" si="1"/>
        <v>45962</v>
      </c>
      <c r="C80" s="26" t="s">
        <v>94</v>
      </c>
      <c r="D80" s="26" t="s">
        <v>422</v>
      </c>
      <c r="E80" s="26" t="s">
        <v>423</v>
      </c>
      <c r="F80" s="26" t="s">
        <v>25</v>
      </c>
      <c r="G80" s="26" t="s">
        <v>435</v>
      </c>
      <c r="H80" s="26" t="s">
        <v>436</v>
      </c>
      <c r="I80" s="26" t="s">
        <v>182</v>
      </c>
      <c r="J80" s="27">
        <v>108.01</v>
      </c>
    </row>
    <row r="81" spans="1:10" x14ac:dyDescent="0.45">
      <c r="A81" s="18">
        <v>45962</v>
      </c>
      <c r="B81" s="28">
        <f t="shared" si="1"/>
        <v>45962</v>
      </c>
      <c r="C81" s="19" t="s">
        <v>94</v>
      </c>
      <c r="D81" s="19" t="s">
        <v>422</v>
      </c>
      <c r="E81" s="19" t="s">
        <v>423</v>
      </c>
      <c r="F81" s="19" t="s">
        <v>25</v>
      </c>
      <c r="G81" s="19" t="s">
        <v>435</v>
      </c>
      <c r="H81" s="19" t="s">
        <v>436</v>
      </c>
      <c r="I81" s="19" t="s">
        <v>183</v>
      </c>
      <c r="J81" s="21">
        <v>143.66999999999999</v>
      </c>
    </row>
    <row r="82" spans="1:10" x14ac:dyDescent="0.45">
      <c r="A82" s="24">
        <v>45962</v>
      </c>
      <c r="B82" s="25">
        <f t="shared" si="1"/>
        <v>45962</v>
      </c>
      <c r="C82" s="26" t="s">
        <v>94</v>
      </c>
      <c r="D82" s="26" t="s">
        <v>422</v>
      </c>
      <c r="E82" s="26" t="s">
        <v>434</v>
      </c>
      <c r="F82" s="26" t="s">
        <v>39</v>
      </c>
      <c r="G82" s="26" t="s">
        <v>444</v>
      </c>
      <c r="H82" s="26" t="s">
        <v>445</v>
      </c>
      <c r="I82" s="26" t="s">
        <v>95</v>
      </c>
      <c r="J82" s="27">
        <v>450</v>
      </c>
    </row>
    <row r="83" spans="1:10" x14ac:dyDescent="0.45">
      <c r="A83" s="18">
        <v>45967</v>
      </c>
      <c r="B83" s="28">
        <f t="shared" si="1"/>
        <v>45962</v>
      </c>
      <c r="C83" s="19" t="s">
        <v>368</v>
      </c>
      <c r="D83" s="19" t="s">
        <v>422</v>
      </c>
      <c r="E83" s="19" t="s">
        <v>423</v>
      </c>
      <c r="F83" s="19" t="s">
        <v>34</v>
      </c>
      <c r="G83" s="19" t="s">
        <v>424</v>
      </c>
      <c r="H83" s="19" t="s">
        <v>425</v>
      </c>
      <c r="I83" s="19" t="s">
        <v>405</v>
      </c>
      <c r="J83" s="21">
        <v>134.19999999999999</v>
      </c>
    </row>
    <row r="84" spans="1:10" x14ac:dyDescent="0.45">
      <c r="A84" s="24">
        <v>45967</v>
      </c>
      <c r="B84" s="25">
        <f t="shared" si="1"/>
        <v>45962</v>
      </c>
      <c r="C84" s="26" t="s">
        <v>368</v>
      </c>
      <c r="D84" s="26" t="s">
        <v>422</v>
      </c>
      <c r="E84" s="26" t="s">
        <v>423</v>
      </c>
      <c r="F84" s="26" t="s">
        <v>32</v>
      </c>
      <c r="G84" s="26" t="s">
        <v>428</v>
      </c>
      <c r="H84" s="26" t="s">
        <v>429</v>
      </c>
      <c r="I84" s="26" t="s">
        <v>369</v>
      </c>
      <c r="J84" s="27">
        <v>227.54</v>
      </c>
    </row>
    <row r="85" spans="1:10" x14ac:dyDescent="0.45">
      <c r="A85" s="18">
        <v>45970</v>
      </c>
      <c r="B85" s="28">
        <f t="shared" si="1"/>
        <v>45962</v>
      </c>
      <c r="C85" s="19" t="s">
        <v>225</v>
      </c>
      <c r="D85" s="19" t="s">
        <v>422</v>
      </c>
      <c r="E85" s="19" t="s">
        <v>423</v>
      </c>
      <c r="F85" s="19" t="s">
        <v>26</v>
      </c>
      <c r="G85" s="19" t="s">
        <v>440</v>
      </c>
      <c r="H85" s="19" t="s">
        <v>441</v>
      </c>
      <c r="I85" s="19" t="s">
        <v>226</v>
      </c>
      <c r="J85" s="21">
        <v>124.6</v>
      </c>
    </row>
    <row r="86" spans="1:10" x14ac:dyDescent="0.45">
      <c r="A86" s="24">
        <v>45970</v>
      </c>
      <c r="B86" s="25">
        <f t="shared" si="1"/>
        <v>45962</v>
      </c>
      <c r="C86" s="26" t="s">
        <v>225</v>
      </c>
      <c r="D86" s="26" t="s">
        <v>422</v>
      </c>
      <c r="E86" s="26" t="s">
        <v>423</v>
      </c>
      <c r="F86" s="26" t="s">
        <v>28</v>
      </c>
      <c r="G86" s="26" t="s">
        <v>442</v>
      </c>
      <c r="H86" s="26" t="s">
        <v>443</v>
      </c>
      <c r="I86" s="26" t="s">
        <v>248</v>
      </c>
      <c r="J86" s="27">
        <v>400</v>
      </c>
    </row>
    <row r="87" spans="1:10" x14ac:dyDescent="0.45">
      <c r="A87" s="18">
        <v>45975</v>
      </c>
      <c r="B87" s="28">
        <f t="shared" si="1"/>
        <v>45962</v>
      </c>
      <c r="C87" s="19" t="s">
        <v>184</v>
      </c>
      <c r="D87" s="19" t="s">
        <v>422</v>
      </c>
      <c r="E87" s="19" t="s">
        <v>423</v>
      </c>
      <c r="F87" s="19" t="s">
        <v>25</v>
      </c>
      <c r="G87" s="19" t="s">
        <v>435</v>
      </c>
      <c r="H87" s="19" t="s">
        <v>436</v>
      </c>
      <c r="I87" s="19" t="s">
        <v>185</v>
      </c>
      <c r="J87" s="21">
        <v>65</v>
      </c>
    </row>
    <row r="88" spans="1:10" x14ac:dyDescent="0.45">
      <c r="A88" s="24">
        <v>45975</v>
      </c>
      <c r="B88" s="25">
        <f t="shared" si="1"/>
        <v>45962</v>
      </c>
      <c r="C88" s="26" t="s">
        <v>184</v>
      </c>
      <c r="D88" s="26" t="s">
        <v>422</v>
      </c>
      <c r="E88" s="26" t="s">
        <v>423</v>
      </c>
      <c r="F88" s="26" t="s">
        <v>25</v>
      </c>
      <c r="G88" s="26" t="s">
        <v>435</v>
      </c>
      <c r="H88" s="26" t="s">
        <v>436</v>
      </c>
      <c r="I88" s="26" t="s">
        <v>186</v>
      </c>
      <c r="J88" s="27">
        <v>65</v>
      </c>
    </row>
    <row r="89" spans="1:10" x14ac:dyDescent="0.45">
      <c r="A89" s="18">
        <v>45976</v>
      </c>
      <c r="B89" s="28">
        <f t="shared" si="1"/>
        <v>45962</v>
      </c>
      <c r="C89" s="19" t="s">
        <v>72</v>
      </c>
      <c r="D89" s="19" t="s">
        <v>422</v>
      </c>
      <c r="E89" s="19" t="s">
        <v>434</v>
      </c>
      <c r="F89" s="19" t="s">
        <v>37</v>
      </c>
      <c r="G89" s="19" t="s">
        <v>444</v>
      </c>
      <c r="H89" s="19" t="s">
        <v>445</v>
      </c>
      <c r="I89" s="19" t="s">
        <v>73</v>
      </c>
      <c r="J89" s="21">
        <v>95.68</v>
      </c>
    </row>
    <row r="90" spans="1:10" x14ac:dyDescent="0.45">
      <c r="A90" s="24">
        <v>45978</v>
      </c>
      <c r="B90" s="25">
        <f t="shared" si="1"/>
        <v>45962</v>
      </c>
      <c r="C90" s="26" t="s">
        <v>249</v>
      </c>
      <c r="D90" s="26" t="s">
        <v>422</v>
      </c>
      <c r="E90" s="26" t="s">
        <v>423</v>
      </c>
      <c r="F90" s="26" t="s">
        <v>28</v>
      </c>
      <c r="G90" s="26" t="s">
        <v>442</v>
      </c>
      <c r="H90" s="26" t="s">
        <v>443</v>
      </c>
      <c r="I90" s="26" t="s">
        <v>250</v>
      </c>
      <c r="J90" s="27">
        <v>75</v>
      </c>
    </row>
    <row r="91" spans="1:10" x14ac:dyDescent="0.45">
      <c r="A91" s="18">
        <v>45991</v>
      </c>
      <c r="B91" s="28">
        <f t="shared" si="1"/>
        <v>45962</v>
      </c>
      <c r="C91" s="19" t="s">
        <v>153</v>
      </c>
      <c r="D91" s="19" t="s">
        <v>422</v>
      </c>
      <c r="E91" s="19" t="s">
        <v>423</v>
      </c>
      <c r="F91" s="19" t="s">
        <v>24</v>
      </c>
      <c r="G91" s="19" t="s">
        <v>438</v>
      </c>
      <c r="H91" s="19" t="s">
        <v>439</v>
      </c>
      <c r="I91" s="19" t="s">
        <v>150</v>
      </c>
      <c r="J91" s="21">
        <v>630.70000000000005</v>
      </c>
    </row>
    <row r="92" spans="1:10" x14ac:dyDescent="0.45">
      <c r="A92" s="24">
        <v>45992</v>
      </c>
      <c r="B92" s="25">
        <f t="shared" si="1"/>
        <v>45992</v>
      </c>
      <c r="C92" s="26" t="s">
        <v>187</v>
      </c>
      <c r="D92" s="26" t="s">
        <v>422</v>
      </c>
      <c r="E92" s="26" t="s">
        <v>423</v>
      </c>
      <c r="F92" s="26" t="s">
        <v>25</v>
      </c>
      <c r="G92" s="26" t="s">
        <v>435</v>
      </c>
      <c r="H92" s="26" t="s">
        <v>436</v>
      </c>
      <c r="I92" s="26" t="s">
        <v>188</v>
      </c>
      <c r="J92" s="27">
        <v>222.58</v>
      </c>
    </row>
    <row r="93" spans="1:10" x14ac:dyDescent="0.45">
      <c r="A93" s="18">
        <v>45992</v>
      </c>
      <c r="B93" s="28">
        <f t="shared" si="1"/>
        <v>45992</v>
      </c>
      <c r="C93" s="19" t="s">
        <v>99</v>
      </c>
      <c r="D93" s="19" t="s">
        <v>422</v>
      </c>
      <c r="E93" s="19" t="s">
        <v>434</v>
      </c>
      <c r="F93" s="19" t="s">
        <v>40</v>
      </c>
      <c r="G93" s="19" t="s">
        <v>435</v>
      </c>
      <c r="H93" s="19" t="s">
        <v>436</v>
      </c>
      <c r="I93" s="19" t="s">
        <v>100</v>
      </c>
      <c r="J93" s="21">
        <v>750</v>
      </c>
    </row>
    <row r="94" spans="1:10" x14ac:dyDescent="0.45">
      <c r="A94" s="24">
        <v>45992</v>
      </c>
      <c r="B94" s="25">
        <f t="shared" si="1"/>
        <v>45992</v>
      </c>
      <c r="C94" s="26" t="s">
        <v>251</v>
      </c>
      <c r="D94" s="26" t="s">
        <v>422</v>
      </c>
      <c r="E94" s="26" t="s">
        <v>423</v>
      </c>
      <c r="F94" s="26" t="s">
        <v>28</v>
      </c>
      <c r="G94" s="26" t="s">
        <v>442</v>
      </c>
      <c r="H94" s="26" t="s">
        <v>443</v>
      </c>
      <c r="I94" s="26" t="s">
        <v>252</v>
      </c>
      <c r="J94" s="27">
        <v>250</v>
      </c>
    </row>
    <row r="95" spans="1:10" x14ac:dyDescent="0.45">
      <c r="A95" s="18">
        <v>45992</v>
      </c>
      <c r="B95" s="28">
        <f t="shared" si="1"/>
        <v>45992</v>
      </c>
      <c r="C95" s="19" t="s">
        <v>101</v>
      </c>
      <c r="D95" s="19" t="s">
        <v>422</v>
      </c>
      <c r="E95" s="19" t="s">
        <v>434</v>
      </c>
      <c r="F95" s="19" t="s">
        <v>40</v>
      </c>
      <c r="G95" s="19" t="s">
        <v>444</v>
      </c>
      <c r="H95" s="19" t="s">
        <v>445</v>
      </c>
      <c r="I95" s="19" t="s">
        <v>102</v>
      </c>
      <c r="J95" s="21">
        <v>240.46</v>
      </c>
    </row>
    <row r="96" spans="1:10" x14ac:dyDescent="0.45">
      <c r="A96" s="24">
        <v>45992</v>
      </c>
      <c r="B96" s="25">
        <f t="shared" si="1"/>
        <v>45992</v>
      </c>
      <c r="C96" s="26" t="s">
        <v>103</v>
      </c>
      <c r="D96" s="26" t="s">
        <v>422</v>
      </c>
      <c r="E96" s="26" t="s">
        <v>434</v>
      </c>
      <c r="F96" s="26" t="s">
        <v>40</v>
      </c>
      <c r="G96" s="26" t="s">
        <v>444</v>
      </c>
      <c r="H96" s="26" t="s">
        <v>445</v>
      </c>
      <c r="I96" s="26" t="s">
        <v>104</v>
      </c>
      <c r="J96" s="27">
        <v>41.94</v>
      </c>
    </row>
    <row r="97" spans="1:10" x14ac:dyDescent="0.45">
      <c r="A97" s="18">
        <v>45992</v>
      </c>
      <c r="B97" s="28">
        <f t="shared" si="1"/>
        <v>45992</v>
      </c>
      <c r="C97" s="19" t="s">
        <v>105</v>
      </c>
      <c r="D97" s="19" t="s">
        <v>422</v>
      </c>
      <c r="E97" s="19" t="s">
        <v>434</v>
      </c>
      <c r="F97" s="19" t="s">
        <v>40</v>
      </c>
      <c r="G97" s="19" t="s">
        <v>444</v>
      </c>
      <c r="H97" s="19" t="s">
        <v>445</v>
      </c>
      <c r="I97" s="19" t="s">
        <v>106</v>
      </c>
      <c r="J97" s="21">
        <v>255.65</v>
      </c>
    </row>
    <row r="98" spans="1:10" x14ac:dyDescent="0.45">
      <c r="A98" s="24">
        <v>45993</v>
      </c>
      <c r="B98" s="25">
        <f t="shared" si="1"/>
        <v>45992</v>
      </c>
      <c r="C98" s="26" t="s">
        <v>107</v>
      </c>
      <c r="D98" s="26" t="s">
        <v>422</v>
      </c>
      <c r="E98" s="26" t="s">
        <v>434</v>
      </c>
      <c r="F98" s="26" t="s">
        <v>40</v>
      </c>
      <c r="G98" s="26" t="s">
        <v>444</v>
      </c>
      <c r="H98" s="26" t="s">
        <v>445</v>
      </c>
      <c r="I98" s="26" t="s">
        <v>104</v>
      </c>
      <c r="J98" s="27">
        <v>319.97000000000003</v>
      </c>
    </row>
    <row r="99" spans="1:10" x14ac:dyDescent="0.45">
      <c r="A99" s="18">
        <v>45994</v>
      </c>
      <c r="B99" s="28">
        <f t="shared" si="1"/>
        <v>45992</v>
      </c>
      <c r="C99" s="19" t="s">
        <v>111</v>
      </c>
      <c r="D99" s="19" t="s">
        <v>422</v>
      </c>
      <c r="E99" s="19" t="s">
        <v>434</v>
      </c>
      <c r="F99" s="19" t="s">
        <v>41</v>
      </c>
      <c r="G99" s="19" t="s">
        <v>435</v>
      </c>
      <c r="H99" s="19" t="s">
        <v>436</v>
      </c>
      <c r="I99" s="19" t="s">
        <v>112</v>
      </c>
      <c r="J99" s="21">
        <v>250</v>
      </c>
    </row>
    <row r="100" spans="1:10" x14ac:dyDescent="0.45">
      <c r="A100" s="24">
        <v>45995</v>
      </c>
      <c r="B100" s="25">
        <f t="shared" si="1"/>
        <v>45992</v>
      </c>
      <c r="C100" s="26" t="s">
        <v>81</v>
      </c>
      <c r="D100" s="26" t="s">
        <v>422</v>
      </c>
      <c r="E100" s="26" t="s">
        <v>434</v>
      </c>
      <c r="F100" s="26" t="s">
        <v>38</v>
      </c>
      <c r="G100" s="26" t="s">
        <v>435</v>
      </c>
      <c r="H100" s="26" t="s">
        <v>436</v>
      </c>
      <c r="I100" s="26" t="s">
        <v>82</v>
      </c>
      <c r="J100" s="27">
        <v>3200</v>
      </c>
    </row>
    <row r="101" spans="1:10" x14ac:dyDescent="0.45">
      <c r="A101" s="18">
        <v>45995</v>
      </c>
      <c r="B101" s="28">
        <f t="shared" si="1"/>
        <v>45992</v>
      </c>
      <c r="C101" s="19" t="s">
        <v>349</v>
      </c>
      <c r="D101" s="19" t="s">
        <v>422</v>
      </c>
      <c r="E101" s="19" t="s">
        <v>423</v>
      </c>
      <c r="F101" s="19" t="s">
        <v>31</v>
      </c>
      <c r="G101" s="19" t="s">
        <v>426</v>
      </c>
      <c r="H101" s="19" t="s">
        <v>427</v>
      </c>
      <c r="I101" s="19" t="s">
        <v>350</v>
      </c>
      <c r="J101" s="21">
        <v>73.06</v>
      </c>
    </row>
    <row r="102" spans="1:10" x14ac:dyDescent="0.45">
      <c r="A102" s="24">
        <v>45995</v>
      </c>
      <c r="B102" s="25">
        <f t="shared" si="1"/>
        <v>45992</v>
      </c>
      <c r="C102" s="26" t="s">
        <v>349</v>
      </c>
      <c r="D102" s="26" t="s">
        <v>422</v>
      </c>
      <c r="E102" s="26" t="s">
        <v>423</v>
      </c>
      <c r="F102" s="26" t="s">
        <v>32</v>
      </c>
      <c r="G102" s="26" t="s">
        <v>428</v>
      </c>
      <c r="H102" s="26" t="s">
        <v>429</v>
      </c>
      <c r="I102" s="26" t="s">
        <v>370</v>
      </c>
      <c r="J102" s="27">
        <v>249.62</v>
      </c>
    </row>
    <row r="103" spans="1:10" x14ac:dyDescent="0.45">
      <c r="A103" s="18">
        <v>45995</v>
      </c>
      <c r="B103" s="28">
        <f t="shared" si="1"/>
        <v>45992</v>
      </c>
      <c r="C103" s="19" t="s">
        <v>349</v>
      </c>
      <c r="D103" s="19" t="s">
        <v>422</v>
      </c>
      <c r="E103" s="19" t="s">
        <v>423</v>
      </c>
      <c r="F103" s="19" t="s">
        <v>33</v>
      </c>
      <c r="G103" s="19" t="s">
        <v>430</v>
      </c>
      <c r="H103" s="19" t="s">
        <v>431</v>
      </c>
      <c r="I103" s="19" t="s">
        <v>389</v>
      </c>
      <c r="J103" s="21">
        <v>494.95</v>
      </c>
    </row>
    <row r="104" spans="1:10" x14ac:dyDescent="0.45">
      <c r="A104" s="24">
        <v>45995</v>
      </c>
      <c r="B104" s="25">
        <f t="shared" si="1"/>
        <v>45992</v>
      </c>
      <c r="C104" s="26" t="s">
        <v>55</v>
      </c>
      <c r="D104" s="26" t="s">
        <v>422</v>
      </c>
      <c r="E104" s="26" t="s">
        <v>434</v>
      </c>
      <c r="F104" s="26" t="s">
        <v>36</v>
      </c>
      <c r="G104" s="26" t="s">
        <v>435</v>
      </c>
      <c r="H104" s="26" t="s">
        <v>436</v>
      </c>
      <c r="I104" s="26" t="s">
        <v>56</v>
      </c>
      <c r="J104" s="27">
        <v>580</v>
      </c>
    </row>
    <row r="105" spans="1:10" x14ac:dyDescent="0.45">
      <c r="A105" s="18">
        <v>45996</v>
      </c>
      <c r="B105" s="28">
        <f t="shared" si="1"/>
        <v>45992</v>
      </c>
      <c r="C105" s="19" t="s">
        <v>288</v>
      </c>
      <c r="D105" s="19" t="s">
        <v>422</v>
      </c>
      <c r="E105" s="19" t="s">
        <v>423</v>
      </c>
      <c r="F105" s="19" t="s">
        <v>29</v>
      </c>
      <c r="G105" s="19" t="s">
        <v>432</v>
      </c>
      <c r="H105" s="19" t="s">
        <v>433</v>
      </c>
      <c r="I105" s="19" t="s">
        <v>289</v>
      </c>
      <c r="J105" s="21">
        <v>100</v>
      </c>
    </row>
    <row r="106" spans="1:10" x14ac:dyDescent="0.45">
      <c r="A106" s="24">
        <v>45997</v>
      </c>
      <c r="B106" s="25">
        <f t="shared" si="1"/>
        <v>45992</v>
      </c>
      <c r="C106" s="26" t="s">
        <v>253</v>
      </c>
      <c r="D106" s="26" t="s">
        <v>422</v>
      </c>
      <c r="E106" s="26" t="s">
        <v>423</v>
      </c>
      <c r="F106" s="26" t="s">
        <v>28</v>
      </c>
      <c r="G106" s="26" t="s">
        <v>442</v>
      </c>
      <c r="H106" s="26" t="s">
        <v>443</v>
      </c>
      <c r="I106" s="26" t="s">
        <v>254</v>
      </c>
      <c r="J106" s="27">
        <v>250</v>
      </c>
    </row>
    <row r="107" spans="1:10" x14ac:dyDescent="0.45">
      <c r="A107" s="18">
        <v>46000</v>
      </c>
      <c r="B107" s="28">
        <f t="shared" si="1"/>
        <v>45992</v>
      </c>
      <c r="C107" s="19" t="s">
        <v>290</v>
      </c>
      <c r="D107" s="19" t="s">
        <v>422</v>
      </c>
      <c r="E107" s="19" t="s">
        <v>423</v>
      </c>
      <c r="F107" s="19" t="s">
        <v>29</v>
      </c>
      <c r="G107" s="19" t="s">
        <v>432</v>
      </c>
      <c r="H107" s="19" t="s">
        <v>433</v>
      </c>
      <c r="I107" s="19" t="s">
        <v>291</v>
      </c>
      <c r="J107" s="21">
        <v>100</v>
      </c>
    </row>
    <row r="108" spans="1:10" x14ac:dyDescent="0.45">
      <c r="A108" s="24">
        <v>46001</v>
      </c>
      <c r="B108" s="25">
        <f t="shared" si="1"/>
        <v>45992</v>
      </c>
      <c r="C108" s="26" t="s">
        <v>406</v>
      </c>
      <c r="D108" s="26" t="s">
        <v>422</v>
      </c>
      <c r="E108" s="26" t="s">
        <v>423</v>
      </c>
      <c r="F108" s="26" t="s">
        <v>34</v>
      </c>
      <c r="G108" s="26" t="s">
        <v>424</v>
      </c>
      <c r="H108" s="26" t="s">
        <v>425</v>
      </c>
      <c r="I108" s="26" t="s">
        <v>407</v>
      </c>
      <c r="J108" s="27">
        <v>658.02</v>
      </c>
    </row>
    <row r="109" spans="1:10" x14ac:dyDescent="0.45">
      <c r="A109" s="18">
        <v>46002</v>
      </c>
      <c r="B109" s="28">
        <f t="shared" si="1"/>
        <v>45992</v>
      </c>
      <c r="C109" s="19" t="s">
        <v>330</v>
      </c>
      <c r="D109" s="19" t="s">
        <v>422</v>
      </c>
      <c r="E109" s="19" t="s">
        <v>423</v>
      </c>
      <c r="F109" s="19" t="s">
        <v>30</v>
      </c>
      <c r="G109" s="19" t="s">
        <v>437</v>
      </c>
      <c r="H109" s="19" t="s">
        <v>30</v>
      </c>
      <c r="I109" s="19" t="s">
        <v>331</v>
      </c>
      <c r="J109" s="21">
        <v>52</v>
      </c>
    </row>
    <row r="110" spans="1:10" x14ac:dyDescent="0.45">
      <c r="A110" s="24">
        <v>46007</v>
      </c>
      <c r="B110" s="25">
        <f t="shared" si="1"/>
        <v>45992</v>
      </c>
      <c r="C110" s="26" t="s">
        <v>189</v>
      </c>
      <c r="D110" s="26" t="s">
        <v>422</v>
      </c>
      <c r="E110" s="26" t="s">
        <v>423</v>
      </c>
      <c r="F110" s="26" t="s">
        <v>25</v>
      </c>
      <c r="G110" s="26" t="s">
        <v>435</v>
      </c>
      <c r="H110" s="26" t="s">
        <v>436</v>
      </c>
      <c r="I110" s="26" t="s">
        <v>190</v>
      </c>
      <c r="J110" s="27">
        <v>97.5</v>
      </c>
    </row>
    <row r="111" spans="1:10" x14ac:dyDescent="0.45">
      <c r="A111" s="18">
        <v>46007</v>
      </c>
      <c r="B111" s="28">
        <f t="shared" si="1"/>
        <v>45992</v>
      </c>
      <c r="C111" s="19" t="s">
        <v>189</v>
      </c>
      <c r="D111" s="19" t="s">
        <v>422</v>
      </c>
      <c r="E111" s="19" t="s">
        <v>423</v>
      </c>
      <c r="F111" s="19" t="s">
        <v>25</v>
      </c>
      <c r="G111" s="19" t="s">
        <v>435</v>
      </c>
      <c r="H111" s="19" t="s">
        <v>436</v>
      </c>
      <c r="I111" s="19" t="s">
        <v>191</v>
      </c>
      <c r="J111" s="21">
        <v>162.9</v>
      </c>
    </row>
    <row r="112" spans="1:10" x14ac:dyDescent="0.45">
      <c r="A112" s="24">
        <v>46009</v>
      </c>
      <c r="B112" s="25">
        <f t="shared" si="1"/>
        <v>45992</v>
      </c>
      <c r="C112" s="26" t="s">
        <v>255</v>
      </c>
      <c r="D112" s="26" t="s">
        <v>422</v>
      </c>
      <c r="E112" s="26" t="s">
        <v>423</v>
      </c>
      <c r="F112" s="26" t="s">
        <v>28</v>
      </c>
      <c r="G112" s="26" t="s">
        <v>442</v>
      </c>
      <c r="H112" s="26" t="s">
        <v>443</v>
      </c>
      <c r="I112" s="26" t="s">
        <v>256</v>
      </c>
      <c r="J112" s="27">
        <v>100</v>
      </c>
    </row>
    <row r="113" spans="1:10" x14ac:dyDescent="0.45">
      <c r="A113" s="18">
        <v>46016</v>
      </c>
      <c r="B113" s="28">
        <f t="shared" si="1"/>
        <v>45992</v>
      </c>
      <c r="C113" s="19" t="s">
        <v>83</v>
      </c>
      <c r="D113" s="19" t="s">
        <v>422</v>
      </c>
      <c r="E113" s="19" t="s">
        <v>434</v>
      </c>
      <c r="F113" s="19" t="s">
        <v>38</v>
      </c>
      <c r="G113" s="19" t="s">
        <v>435</v>
      </c>
      <c r="H113" s="19" t="s">
        <v>436</v>
      </c>
      <c r="I113" s="19" t="s">
        <v>84</v>
      </c>
      <c r="J113" s="21">
        <v>3200</v>
      </c>
    </row>
    <row r="114" spans="1:10" x14ac:dyDescent="0.45">
      <c r="A114" s="24">
        <v>46022</v>
      </c>
      <c r="B114" s="25">
        <f t="shared" si="1"/>
        <v>45992</v>
      </c>
      <c r="C114" s="26" t="s">
        <v>154</v>
      </c>
      <c r="D114" s="26" t="s">
        <v>422</v>
      </c>
      <c r="E114" s="26" t="s">
        <v>423</v>
      </c>
      <c r="F114" s="26" t="s">
        <v>24</v>
      </c>
      <c r="G114" s="26" t="s">
        <v>438</v>
      </c>
      <c r="H114" s="26" t="s">
        <v>439</v>
      </c>
      <c r="I114" s="26" t="s">
        <v>150</v>
      </c>
      <c r="J114" s="27">
        <v>581.70000000000005</v>
      </c>
    </row>
    <row r="115" spans="1:10" x14ac:dyDescent="0.45">
      <c r="A115" s="18">
        <v>46025</v>
      </c>
      <c r="B115" s="28">
        <f t="shared" si="1"/>
        <v>46023</v>
      </c>
      <c r="C115" s="19" t="s">
        <v>257</v>
      </c>
      <c r="D115" s="19" t="s">
        <v>422</v>
      </c>
      <c r="E115" s="19" t="s">
        <v>423</v>
      </c>
      <c r="F115" s="19" t="s">
        <v>28</v>
      </c>
      <c r="G115" s="19" t="s">
        <v>442</v>
      </c>
      <c r="H115" s="19" t="s">
        <v>443</v>
      </c>
      <c r="I115" s="19" t="s">
        <v>258</v>
      </c>
      <c r="J115" s="21">
        <v>300</v>
      </c>
    </row>
    <row r="116" spans="1:10" x14ac:dyDescent="0.45">
      <c r="A116" s="24">
        <v>46027</v>
      </c>
      <c r="B116" s="25">
        <f t="shared" si="1"/>
        <v>46023</v>
      </c>
      <c r="C116" s="26" t="s">
        <v>192</v>
      </c>
      <c r="D116" s="26" t="s">
        <v>422</v>
      </c>
      <c r="E116" s="26" t="s">
        <v>423</v>
      </c>
      <c r="F116" s="26" t="s">
        <v>30</v>
      </c>
      <c r="G116" s="26" t="s">
        <v>437</v>
      </c>
      <c r="H116" s="26" t="s">
        <v>30</v>
      </c>
      <c r="I116" s="26" t="s">
        <v>332</v>
      </c>
      <c r="J116" s="27">
        <v>52</v>
      </c>
    </row>
    <row r="117" spans="1:10" x14ac:dyDescent="0.45">
      <c r="A117" s="18">
        <v>46027</v>
      </c>
      <c r="B117" s="28">
        <f t="shared" si="1"/>
        <v>46023</v>
      </c>
      <c r="C117" s="19" t="s">
        <v>192</v>
      </c>
      <c r="D117" s="19" t="s">
        <v>422</v>
      </c>
      <c r="E117" s="19" t="s">
        <v>423</v>
      </c>
      <c r="F117" s="19" t="s">
        <v>30</v>
      </c>
      <c r="G117" s="19" t="s">
        <v>437</v>
      </c>
      <c r="H117" s="19" t="s">
        <v>30</v>
      </c>
      <c r="I117" s="19" t="s">
        <v>333</v>
      </c>
      <c r="J117" s="21">
        <v>52</v>
      </c>
    </row>
    <row r="118" spans="1:10" x14ac:dyDescent="0.45">
      <c r="A118" s="24">
        <v>46027</v>
      </c>
      <c r="B118" s="25">
        <f t="shared" si="1"/>
        <v>46023</v>
      </c>
      <c r="C118" s="26" t="s">
        <v>192</v>
      </c>
      <c r="D118" s="26" t="s">
        <v>422</v>
      </c>
      <c r="E118" s="26" t="s">
        <v>423</v>
      </c>
      <c r="F118" s="26" t="s">
        <v>34</v>
      </c>
      <c r="G118" s="26" t="s">
        <v>424</v>
      </c>
      <c r="H118" s="26" t="s">
        <v>425</v>
      </c>
      <c r="I118" s="26" t="s">
        <v>408</v>
      </c>
      <c r="J118" s="27">
        <v>130</v>
      </c>
    </row>
    <row r="119" spans="1:10" x14ac:dyDescent="0.45">
      <c r="A119" s="18">
        <v>46027</v>
      </c>
      <c r="B119" s="28">
        <f t="shared" si="1"/>
        <v>46023</v>
      </c>
      <c r="C119" s="19" t="s">
        <v>192</v>
      </c>
      <c r="D119" s="19" t="s">
        <v>422</v>
      </c>
      <c r="E119" s="19" t="s">
        <v>423</v>
      </c>
      <c r="F119" s="19" t="s">
        <v>32</v>
      </c>
      <c r="G119" s="19" t="s">
        <v>428</v>
      </c>
      <c r="H119" s="19" t="s">
        <v>429</v>
      </c>
      <c r="I119" s="19" t="s">
        <v>371</v>
      </c>
      <c r="J119" s="21">
        <v>263.52</v>
      </c>
    </row>
    <row r="120" spans="1:10" x14ac:dyDescent="0.45">
      <c r="A120" s="24">
        <v>46027</v>
      </c>
      <c r="B120" s="25">
        <f t="shared" si="1"/>
        <v>46023</v>
      </c>
      <c r="C120" s="26" t="s">
        <v>192</v>
      </c>
      <c r="D120" s="26" t="s">
        <v>422</v>
      </c>
      <c r="E120" s="26" t="s">
        <v>423</v>
      </c>
      <c r="F120" s="26" t="s">
        <v>25</v>
      </c>
      <c r="G120" s="26" t="s">
        <v>435</v>
      </c>
      <c r="H120" s="26" t="s">
        <v>436</v>
      </c>
      <c r="I120" s="26" t="s">
        <v>193</v>
      </c>
      <c r="J120" s="27">
        <v>634</v>
      </c>
    </row>
    <row r="121" spans="1:10" x14ac:dyDescent="0.45">
      <c r="A121" s="18">
        <v>46027</v>
      </c>
      <c r="B121" s="28">
        <f t="shared" si="1"/>
        <v>46023</v>
      </c>
      <c r="C121" s="19" t="s">
        <v>192</v>
      </c>
      <c r="D121" s="19" t="s">
        <v>422</v>
      </c>
      <c r="E121" s="19" t="s">
        <v>423</v>
      </c>
      <c r="F121" s="19" t="s">
        <v>33</v>
      </c>
      <c r="G121" s="19" t="s">
        <v>430</v>
      </c>
      <c r="H121" s="19" t="s">
        <v>431</v>
      </c>
      <c r="I121" s="19" t="s">
        <v>390</v>
      </c>
      <c r="J121" s="21">
        <v>800.96</v>
      </c>
    </row>
    <row r="122" spans="1:10" x14ac:dyDescent="0.45">
      <c r="A122" s="24">
        <v>46031</v>
      </c>
      <c r="B122" s="25">
        <f t="shared" si="1"/>
        <v>46023</v>
      </c>
      <c r="C122" s="26" t="s">
        <v>292</v>
      </c>
      <c r="D122" s="26" t="s">
        <v>422</v>
      </c>
      <c r="E122" s="26" t="s">
        <v>423</v>
      </c>
      <c r="F122" s="26" t="s">
        <v>29</v>
      </c>
      <c r="G122" s="26" t="s">
        <v>432</v>
      </c>
      <c r="H122" s="26" t="s">
        <v>433</v>
      </c>
      <c r="I122" s="26" t="s">
        <v>293</v>
      </c>
      <c r="J122" s="27">
        <v>150</v>
      </c>
    </row>
    <row r="123" spans="1:10" x14ac:dyDescent="0.45">
      <c r="A123" s="18">
        <v>46037</v>
      </c>
      <c r="B123" s="28">
        <f t="shared" si="1"/>
        <v>46023</v>
      </c>
      <c r="C123" s="19" t="s">
        <v>391</v>
      </c>
      <c r="D123" s="19" t="s">
        <v>422</v>
      </c>
      <c r="E123" s="19" t="s">
        <v>423</v>
      </c>
      <c r="F123" s="19" t="s">
        <v>33</v>
      </c>
      <c r="G123" s="19" t="s">
        <v>430</v>
      </c>
      <c r="H123" s="19" t="s">
        <v>431</v>
      </c>
      <c r="I123" s="19" t="s">
        <v>392</v>
      </c>
      <c r="J123" s="21">
        <v>630.19000000000005</v>
      </c>
    </row>
    <row r="124" spans="1:10" x14ac:dyDescent="0.45">
      <c r="A124" s="24">
        <v>46038</v>
      </c>
      <c r="B124" s="25">
        <f t="shared" si="1"/>
        <v>46023</v>
      </c>
      <c r="C124" s="26" t="s">
        <v>113</v>
      </c>
      <c r="D124" s="26" t="s">
        <v>422</v>
      </c>
      <c r="E124" s="26" t="s">
        <v>423</v>
      </c>
      <c r="F124" s="26" t="s">
        <v>25</v>
      </c>
      <c r="G124" s="26" t="s">
        <v>435</v>
      </c>
      <c r="H124" s="26" t="s">
        <v>436</v>
      </c>
      <c r="I124" s="26" t="s">
        <v>194</v>
      </c>
      <c r="J124" s="27">
        <v>97.5</v>
      </c>
    </row>
    <row r="125" spans="1:10" x14ac:dyDescent="0.45">
      <c r="A125" s="18">
        <v>46038</v>
      </c>
      <c r="B125" s="28">
        <f t="shared" si="1"/>
        <v>46023</v>
      </c>
      <c r="C125" s="19" t="s">
        <v>113</v>
      </c>
      <c r="D125" s="19" t="s">
        <v>422</v>
      </c>
      <c r="E125" s="19" t="s">
        <v>423</v>
      </c>
      <c r="F125" s="19" t="s">
        <v>34</v>
      </c>
      <c r="G125" s="19" t="s">
        <v>424</v>
      </c>
      <c r="H125" s="19" t="s">
        <v>425</v>
      </c>
      <c r="I125" s="19" t="s">
        <v>409</v>
      </c>
      <c r="J125" s="21">
        <v>130</v>
      </c>
    </row>
    <row r="126" spans="1:10" x14ac:dyDescent="0.45">
      <c r="A126" s="24">
        <v>46038</v>
      </c>
      <c r="B126" s="25">
        <f t="shared" si="1"/>
        <v>46023</v>
      </c>
      <c r="C126" s="26" t="s">
        <v>113</v>
      </c>
      <c r="D126" s="26" t="s">
        <v>422</v>
      </c>
      <c r="E126" s="26" t="s">
        <v>423</v>
      </c>
      <c r="F126" s="26" t="s">
        <v>25</v>
      </c>
      <c r="G126" s="26" t="s">
        <v>435</v>
      </c>
      <c r="H126" s="26" t="s">
        <v>436</v>
      </c>
      <c r="I126" s="26" t="s">
        <v>195</v>
      </c>
      <c r="J126" s="27">
        <v>162.9</v>
      </c>
    </row>
    <row r="127" spans="1:10" x14ac:dyDescent="0.45">
      <c r="A127" s="18">
        <v>46038</v>
      </c>
      <c r="B127" s="28">
        <f t="shared" si="1"/>
        <v>46023</v>
      </c>
      <c r="C127" s="19" t="s">
        <v>113</v>
      </c>
      <c r="D127" s="19" t="s">
        <v>422</v>
      </c>
      <c r="E127" s="19" t="s">
        <v>434</v>
      </c>
      <c r="F127" s="19" t="s">
        <v>41</v>
      </c>
      <c r="G127" s="19" t="s">
        <v>435</v>
      </c>
      <c r="H127" s="19" t="s">
        <v>436</v>
      </c>
      <c r="I127" s="19" t="s">
        <v>114</v>
      </c>
      <c r="J127" s="21">
        <v>250</v>
      </c>
    </row>
    <row r="128" spans="1:10" x14ac:dyDescent="0.45">
      <c r="A128" s="24">
        <v>46038</v>
      </c>
      <c r="B128" s="25">
        <f t="shared" si="1"/>
        <v>46023</v>
      </c>
      <c r="C128" s="26" t="s">
        <v>113</v>
      </c>
      <c r="D128" s="26" t="s">
        <v>422</v>
      </c>
      <c r="E128" s="26" t="s">
        <v>423</v>
      </c>
      <c r="F128" s="26" t="s">
        <v>28</v>
      </c>
      <c r="G128" s="26" t="s">
        <v>442</v>
      </c>
      <c r="H128" s="26" t="s">
        <v>443</v>
      </c>
      <c r="I128" s="26" t="s">
        <v>259</v>
      </c>
      <c r="J128" s="27">
        <v>250</v>
      </c>
    </row>
    <row r="129" spans="1:10" x14ac:dyDescent="0.45">
      <c r="A129" s="18">
        <v>46049</v>
      </c>
      <c r="B129" s="28">
        <f t="shared" si="1"/>
        <v>46023</v>
      </c>
      <c r="C129" s="19" t="s">
        <v>351</v>
      </c>
      <c r="D129" s="19" t="s">
        <v>422</v>
      </c>
      <c r="E129" s="19" t="s">
        <v>423</v>
      </c>
      <c r="F129" s="19" t="s">
        <v>31</v>
      </c>
      <c r="G129" s="19" t="s">
        <v>426</v>
      </c>
      <c r="H129" s="19" t="s">
        <v>427</v>
      </c>
      <c r="I129" s="19" t="s">
        <v>352</v>
      </c>
      <c r="J129" s="21">
        <v>76.19</v>
      </c>
    </row>
    <row r="130" spans="1:10" x14ac:dyDescent="0.45">
      <c r="A130" s="24">
        <v>46049</v>
      </c>
      <c r="B130" s="25">
        <f t="shared" ref="B130:B193" si="2">DATE(YEAR(A130),MONTH(A130),1)</f>
        <v>46023</v>
      </c>
      <c r="C130" s="26" t="s">
        <v>351</v>
      </c>
      <c r="D130" s="26" t="s">
        <v>422</v>
      </c>
      <c r="E130" s="26" t="s">
        <v>423</v>
      </c>
      <c r="F130" s="26" t="s">
        <v>34</v>
      </c>
      <c r="G130" s="26" t="s">
        <v>424</v>
      </c>
      <c r="H130" s="26" t="s">
        <v>425</v>
      </c>
      <c r="I130" s="26" t="s">
        <v>410</v>
      </c>
      <c r="J130" s="27">
        <v>130</v>
      </c>
    </row>
    <row r="131" spans="1:10" x14ac:dyDescent="0.45">
      <c r="A131" s="18">
        <v>46049</v>
      </c>
      <c r="B131" s="28">
        <f t="shared" si="2"/>
        <v>46023</v>
      </c>
      <c r="C131" s="19" t="s">
        <v>294</v>
      </c>
      <c r="D131" s="19" t="s">
        <v>422</v>
      </c>
      <c r="E131" s="19" t="s">
        <v>423</v>
      </c>
      <c r="F131" s="19" t="s">
        <v>29</v>
      </c>
      <c r="G131" s="19" t="s">
        <v>432</v>
      </c>
      <c r="H131" s="19" t="s">
        <v>433</v>
      </c>
      <c r="I131" s="19" t="s">
        <v>295</v>
      </c>
      <c r="J131" s="21">
        <v>100</v>
      </c>
    </row>
    <row r="132" spans="1:10" x14ac:dyDescent="0.45">
      <c r="A132" s="24">
        <v>46053</v>
      </c>
      <c r="B132" s="25">
        <f t="shared" si="2"/>
        <v>46023</v>
      </c>
      <c r="C132" s="26" t="s">
        <v>155</v>
      </c>
      <c r="D132" s="26" t="s">
        <v>422</v>
      </c>
      <c r="E132" s="26" t="s">
        <v>423</v>
      </c>
      <c r="F132" s="26" t="s">
        <v>24</v>
      </c>
      <c r="G132" s="26" t="s">
        <v>438</v>
      </c>
      <c r="H132" s="26" t="s">
        <v>439</v>
      </c>
      <c r="I132" s="26" t="s">
        <v>150</v>
      </c>
      <c r="J132" s="27">
        <v>559.65</v>
      </c>
    </row>
    <row r="133" spans="1:10" x14ac:dyDescent="0.45">
      <c r="A133" s="18">
        <v>46054</v>
      </c>
      <c r="B133" s="28">
        <f t="shared" si="2"/>
        <v>46054</v>
      </c>
      <c r="C133" s="19" t="s">
        <v>353</v>
      </c>
      <c r="D133" s="19" t="s">
        <v>422</v>
      </c>
      <c r="E133" s="19" t="s">
        <v>423</v>
      </c>
      <c r="F133" s="19" t="s">
        <v>31</v>
      </c>
      <c r="G133" s="19" t="s">
        <v>426</v>
      </c>
      <c r="H133" s="19" t="s">
        <v>427</v>
      </c>
      <c r="I133" s="19" t="s">
        <v>352</v>
      </c>
      <c r="J133" s="21">
        <v>76.19</v>
      </c>
    </row>
    <row r="134" spans="1:10" x14ac:dyDescent="0.45">
      <c r="A134" s="24">
        <v>46054</v>
      </c>
      <c r="B134" s="25">
        <f t="shared" si="2"/>
        <v>46054</v>
      </c>
      <c r="C134" s="26" t="s">
        <v>353</v>
      </c>
      <c r="D134" s="26" t="s">
        <v>422</v>
      </c>
      <c r="E134" s="26" t="s">
        <v>423</v>
      </c>
      <c r="F134" s="26" t="s">
        <v>31</v>
      </c>
      <c r="G134" s="26" t="s">
        <v>426</v>
      </c>
      <c r="H134" s="26" t="s">
        <v>427</v>
      </c>
      <c r="I134" s="26" t="s">
        <v>346</v>
      </c>
      <c r="J134" s="27">
        <v>252.6</v>
      </c>
    </row>
    <row r="135" spans="1:10" x14ac:dyDescent="0.45">
      <c r="A135" s="18">
        <v>46054</v>
      </c>
      <c r="B135" s="28">
        <f t="shared" si="2"/>
        <v>46054</v>
      </c>
      <c r="C135" s="19" t="s">
        <v>353</v>
      </c>
      <c r="D135" s="19" t="s">
        <v>422</v>
      </c>
      <c r="E135" s="19" t="s">
        <v>423</v>
      </c>
      <c r="F135" s="19" t="s">
        <v>33</v>
      </c>
      <c r="G135" s="19" t="s">
        <v>430</v>
      </c>
      <c r="H135" s="19" t="s">
        <v>431</v>
      </c>
      <c r="I135" s="19" t="s">
        <v>393</v>
      </c>
      <c r="J135" s="21">
        <v>736.39</v>
      </c>
    </row>
    <row r="136" spans="1:10" x14ac:dyDescent="0.45">
      <c r="A136" s="24">
        <v>46055</v>
      </c>
      <c r="B136" s="25">
        <f t="shared" si="2"/>
        <v>46054</v>
      </c>
      <c r="C136" s="26" t="s">
        <v>108</v>
      </c>
      <c r="D136" s="26" t="s">
        <v>422</v>
      </c>
      <c r="E136" s="26" t="s">
        <v>423</v>
      </c>
      <c r="F136" s="26" t="s">
        <v>25</v>
      </c>
      <c r="G136" s="26" t="s">
        <v>435</v>
      </c>
      <c r="H136" s="26" t="s">
        <v>436</v>
      </c>
      <c r="I136" s="26" t="s">
        <v>196</v>
      </c>
      <c r="J136" s="27">
        <v>97.5</v>
      </c>
    </row>
    <row r="137" spans="1:10" x14ac:dyDescent="0.45">
      <c r="A137" s="18">
        <v>46055</v>
      </c>
      <c r="B137" s="28">
        <f t="shared" si="2"/>
        <v>46054</v>
      </c>
      <c r="C137" s="19" t="s">
        <v>108</v>
      </c>
      <c r="D137" s="19" t="s">
        <v>422</v>
      </c>
      <c r="E137" s="19" t="s">
        <v>434</v>
      </c>
      <c r="F137" s="19" t="s">
        <v>40</v>
      </c>
      <c r="G137" s="19" t="s">
        <v>446</v>
      </c>
      <c r="H137" s="19" t="s">
        <v>447</v>
      </c>
      <c r="I137" s="19" t="s">
        <v>109</v>
      </c>
      <c r="J137" s="21">
        <v>1210.5</v>
      </c>
    </row>
    <row r="138" spans="1:10" x14ac:dyDescent="0.45">
      <c r="A138" s="24">
        <v>46055</v>
      </c>
      <c r="B138" s="25">
        <f t="shared" si="2"/>
        <v>46054</v>
      </c>
      <c r="C138" s="26" t="s">
        <v>296</v>
      </c>
      <c r="D138" s="26" t="s">
        <v>422</v>
      </c>
      <c r="E138" s="26" t="s">
        <v>423</v>
      </c>
      <c r="F138" s="26" t="s">
        <v>29</v>
      </c>
      <c r="G138" s="26" t="s">
        <v>432</v>
      </c>
      <c r="H138" s="26" t="s">
        <v>433</v>
      </c>
      <c r="I138" s="26" t="s">
        <v>297</v>
      </c>
      <c r="J138" s="27">
        <v>50</v>
      </c>
    </row>
    <row r="139" spans="1:10" x14ac:dyDescent="0.45">
      <c r="A139" s="18">
        <v>46058</v>
      </c>
      <c r="B139" s="28">
        <f t="shared" si="2"/>
        <v>46054</v>
      </c>
      <c r="C139" s="19" t="s">
        <v>372</v>
      </c>
      <c r="D139" s="19" t="s">
        <v>422</v>
      </c>
      <c r="E139" s="19" t="s">
        <v>423</v>
      </c>
      <c r="F139" s="19" t="s">
        <v>32</v>
      </c>
      <c r="G139" s="19" t="s">
        <v>428</v>
      </c>
      <c r="H139" s="19" t="s">
        <v>429</v>
      </c>
      <c r="I139" s="19" t="s">
        <v>373</v>
      </c>
      <c r="J139" s="21">
        <v>271.20999999999998</v>
      </c>
    </row>
    <row r="140" spans="1:10" x14ac:dyDescent="0.45">
      <c r="A140" s="24">
        <v>46060</v>
      </c>
      <c r="B140" s="25">
        <f t="shared" si="2"/>
        <v>46054</v>
      </c>
      <c r="C140" s="26" t="s">
        <v>260</v>
      </c>
      <c r="D140" s="26" t="s">
        <v>422</v>
      </c>
      <c r="E140" s="26" t="s">
        <v>423</v>
      </c>
      <c r="F140" s="26" t="s">
        <v>28</v>
      </c>
      <c r="G140" s="26" t="s">
        <v>442</v>
      </c>
      <c r="H140" s="26" t="s">
        <v>443</v>
      </c>
      <c r="I140" s="26" t="s">
        <v>261</v>
      </c>
      <c r="J140" s="27">
        <v>400</v>
      </c>
    </row>
    <row r="141" spans="1:10" x14ac:dyDescent="0.45">
      <c r="A141" s="18">
        <v>46062</v>
      </c>
      <c r="B141" s="28">
        <f t="shared" si="2"/>
        <v>46054</v>
      </c>
      <c r="C141" s="19" t="s">
        <v>298</v>
      </c>
      <c r="D141" s="19" t="s">
        <v>422</v>
      </c>
      <c r="E141" s="19" t="s">
        <v>423</v>
      </c>
      <c r="F141" s="19" t="s">
        <v>29</v>
      </c>
      <c r="G141" s="19" t="s">
        <v>432</v>
      </c>
      <c r="H141" s="19" t="s">
        <v>433</v>
      </c>
      <c r="I141" s="19" t="s">
        <v>299</v>
      </c>
      <c r="J141" s="21">
        <v>150</v>
      </c>
    </row>
    <row r="142" spans="1:10" x14ac:dyDescent="0.45">
      <c r="A142" s="24">
        <v>46063</v>
      </c>
      <c r="B142" s="25">
        <f t="shared" si="2"/>
        <v>46054</v>
      </c>
      <c r="C142" s="26" t="s">
        <v>300</v>
      </c>
      <c r="D142" s="26" t="s">
        <v>422</v>
      </c>
      <c r="E142" s="26" t="s">
        <v>423</v>
      </c>
      <c r="F142" s="26" t="s">
        <v>29</v>
      </c>
      <c r="G142" s="26" t="s">
        <v>432</v>
      </c>
      <c r="H142" s="26" t="s">
        <v>433</v>
      </c>
      <c r="I142" s="26" t="s">
        <v>301</v>
      </c>
      <c r="J142" s="27">
        <v>95</v>
      </c>
    </row>
    <row r="143" spans="1:10" x14ac:dyDescent="0.45">
      <c r="A143" s="18">
        <v>46063</v>
      </c>
      <c r="B143" s="28">
        <f t="shared" si="2"/>
        <v>46054</v>
      </c>
      <c r="C143" s="19" t="s">
        <v>300</v>
      </c>
      <c r="D143" s="19" t="s">
        <v>422</v>
      </c>
      <c r="E143" s="19" t="s">
        <v>423</v>
      </c>
      <c r="F143" s="19" t="s">
        <v>29</v>
      </c>
      <c r="G143" s="19" t="s">
        <v>432</v>
      </c>
      <c r="H143" s="19" t="s">
        <v>433</v>
      </c>
      <c r="I143" s="19" t="s">
        <v>302</v>
      </c>
      <c r="J143" s="21">
        <v>180</v>
      </c>
    </row>
    <row r="144" spans="1:10" x14ac:dyDescent="0.45">
      <c r="A144" s="24">
        <v>46074</v>
      </c>
      <c r="B144" s="25">
        <f t="shared" si="2"/>
        <v>46054</v>
      </c>
      <c r="C144" s="26" t="s">
        <v>262</v>
      </c>
      <c r="D144" s="26" t="s">
        <v>422</v>
      </c>
      <c r="E144" s="26" t="s">
        <v>423</v>
      </c>
      <c r="F144" s="26" t="s">
        <v>28</v>
      </c>
      <c r="G144" s="26" t="s">
        <v>442</v>
      </c>
      <c r="H144" s="26" t="s">
        <v>443</v>
      </c>
      <c r="I144" s="26" t="s">
        <v>263</v>
      </c>
      <c r="J144" s="27">
        <v>75</v>
      </c>
    </row>
    <row r="145" spans="1:10" x14ac:dyDescent="0.45">
      <c r="A145" s="18">
        <v>46077</v>
      </c>
      <c r="B145" s="28">
        <f t="shared" si="2"/>
        <v>46054</v>
      </c>
      <c r="C145" s="19" t="s">
        <v>197</v>
      </c>
      <c r="D145" s="19" t="s">
        <v>422</v>
      </c>
      <c r="E145" s="19" t="s">
        <v>423</v>
      </c>
      <c r="F145" s="19" t="s">
        <v>25</v>
      </c>
      <c r="G145" s="19" t="s">
        <v>435</v>
      </c>
      <c r="H145" s="19" t="s">
        <v>436</v>
      </c>
      <c r="I145" s="19" t="s">
        <v>198</v>
      </c>
      <c r="J145" s="21">
        <v>225</v>
      </c>
    </row>
    <row r="146" spans="1:10" x14ac:dyDescent="0.45">
      <c r="A146" s="24">
        <v>46077</v>
      </c>
      <c r="B146" s="25">
        <f t="shared" si="2"/>
        <v>46054</v>
      </c>
      <c r="C146" s="26" t="s">
        <v>354</v>
      </c>
      <c r="D146" s="26" t="s">
        <v>422</v>
      </c>
      <c r="E146" s="26" t="s">
        <v>423</v>
      </c>
      <c r="F146" s="26" t="s">
        <v>31</v>
      </c>
      <c r="G146" s="26" t="s">
        <v>426</v>
      </c>
      <c r="H146" s="26" t="s">
        <v>427</v>
      </c>
      <c r="I146" s="26" t="s">
        <v>355</v>
      </c>
      <c r="J146" s="27">
        <v>394.24</v>
      </c>
    </row>
    <row r="147" spans="1:10" x14ac:dyDescent="0.45">
      <c r="A147" s="18">
        <v>46081</v>
      </c>
      <c r="B147" s="28">
        <f t="shared" si="2"/>
        <v>46054</v>
      </c>
      <c r="C147" s="19" t="s">
        <v>156</v>
      </c>
      <c r="D147" s="19" t="s">
        <v>422</v>
      </c>
      <c r="E147" s="19" t="s">
        <v>423</v>
      </c>
      <c r="F147" s="19" t="s">
        <v>24</v>
      </c>
      <c r="G147" s="19" t="s">
        <v>438</v>
      </c>
      <c r="H147" s="19" t="s">
        <v>439</v>
      </c>
      <c r="I147" s="19" t="s">
        <v>150</v>
      </c>
      <c r="J147" s="21">
        <v>612.25</v>
      </c>
    </row>
    <row r="148" spans="1:10" x14ac:dyDescent="0.45">
      <c r="A148" s="24">
        <v>46083</v>
      </c>
      <c r="B148" s="25">
        <f t="shared" si="2"/>
        <v>46082</v>
      </c>
      <c r="C148" s="26" t="s">
        <v>356</v>
      </c>
      <c r="D148" s="26" t="s">
        <v>422</v>
      </c>
      <c r="E148" s="26" t="s">
        <v>423</v>
      </c>
      <c r="F148" s="26" t="s">
        <v>31</v>
      </c>
      <c r="G148" s="26" t="s">
        <v>426</v>
      </c>
      <c r="H148" s="26" t="s">
        <v>427</v>
      </c>
      <c r="I148" s="26" t="s">
        <v>348</v>
      </c>
      <c r="J148" s="27">
        <v>394.24</v>
      </c>
    </row>
    <row r="149" spans="1:10" x14ac:dyDescent="0.45">
      <c r="A149" s="18">
        <v>46083</v>
      </c>
      <c r="B149" s="28">
        <f t="shared" si="2"/>
        <v>46082</v>
      </c>
      <c r="C149" s="19" t="s">
        <v>394</v>
      </c>
      <c r="D149" s="19" t="s">
        <v>422</v>
      </c>
      <c r="E149" s="19" t="s">
        <v>423</v>
      </c>
      <c r="F149" s="19" t="s">
        <v>33</v>
      </c>
      <c r="G149" s="19" t="s">
        <v>430</v>
      </c>
      <c r="H149" s="19" t="s">
        <v>431</v>
      </c>
      <c r="I149" s="19" t="s">
        <v>386</v>
      </c>
      <c r="J149" s="21">
        <v>549.63</v>
      </c>
    </row>
    <row r="150" spans="1:10" x14ac:dyDescent="0.45">
      <c r="A150" s="24">
        <v>46084</v>
      </c>
      <c r="B150" s="25">
        <f t="shared" si="2"/>
        <v>46082</v>
      </c>
      <c r="C150" s="26" t="s">
        <v>199</v>
      </c>
      <c r="D150" s="26" t="s">
        <v>422</v>
      </c>
      <c r="E150" s="26" t="s">
        <v>423</v>
      </c>
      <c r="F150" s="26" t="s">
        <v>25</v>
      </c>
      <c r="G150" s="26" t="s">
        <v>435</v>
      </c>
      <c r="H150" s="26" t="s">
        <v>436</v>
      </c>
      <c r="I150" s="26" t="s">
        <v>200</v>
      </c>
      <c r="J150" s="27">
        <v>149.52000000000001</v>
      </c>
    </row>
    <row r="151" spans="1:10" x14ac:dyDescent="0.45">
      <c r="A151" s="18">
        <v>46084</v>
      </c>
      <c r="B151" s="28">
        <f t="shared" si="2"/>
        <v>46082</v>
      </c>
      <c r="C151" s="19" t="s">
        <v>303</v>
      </c>
      <c r="D151" s="19" t="s">
        <v>422</v>
      </c>
      <c r="E151" s="19" t="s">
        <v>423</v>
      </c>
      <c r="F151" s="19" t="s">
        <v>29</v>
      </c>
      <c r="G151" s="19" t="s">
        <v>432</v>
      </c>
      <c r="H151" s="19" t="s">
        <v>433</v>
      </c>
      <c r="I151" s="19" t="s">
        <v>304</v>
      </c>
      <c r="J151" s="21">
        <v>75</v>
      </c>
    </row>
    <row r="152" spans="1:10" x14ac:dyDescent="0.45">
      <c r="A152" s="24">
        <v>46087</v>
      </c>
      <c r="B152" s="25">
        <f t="shared" si="2"/>
        <v>46082</v>
      </c>
      <c r="C152" s="26" t="s">
        <v>334</v>
      </c>
      <c r="D152" s="26" t="s">
        <v>422</v>
      </c>
      <c r="E152" s="26" t="s">
        <v>423</v>
      </c>
      <c r="F152" s="26" t="s">
        <v>30</v>
      </c>
      <c r="G152" s="26" t="s">
        <v>437</v>
      </c>
      <c r="H152" s="26" t="s">
        <v>30</v>
      </c>
      <c r="I152" s="26" t="s">
        <v>335</v>
      </c>
      <c r="J152" s="27">
        <v>52</v>
      </c>
    </row>
    <row r="153" spans="1:10" x14ac:dyDescent="0.45">
      <c r="A153" s="18">
        <v>46087</v>
      </c>
      <c r="B153" s="28">
        <f t="shared" si="2"/>
        <v>46082</v>
      </c>
      <c r="C153" s="19" t="s">
        <v>334</v>
      </c>
      <c r="D153" s="19" t="s">
        <v>422</v>
      </c>
      <c r="E153" s="19" t="s">
        <v>423</v>
      </c>
      <c r="F153" s="19" t="s">
        <v>31</v>
      </c>
      <c r="G153" s="19" t="s">
        <v>426</v>
      </c>
      <c r="H153" s="19" t="s">
        <v>427</v>
      </c>
      <c r="I153" s="19" t="s">
        <v>352</v>
      </c>
      <c r="J153" s="21">
        <v>84.09</v>
      </c>
    </row>
    <row r="154" spans="1:10" x14ac:dyDescent="0.45">
      <c r="A154" s="24">
        <v>46087</v>
      </c>
      <c r="B154" s="25">
        <f t="shared" si="2"/>
        <v>46082</v>
      </c>
      <c r="C154" s="26" t="s">
        <v>334</v>
      </c>
      <c r="D154" s="26" t="s">
        <v>422</v>
      </c>
      <c r="E154" s="26" t="s">
        <v>423</v>
      </c>
      <c r="F154" s="26" t="s">
        <v>34</v>
      </c>
      <c r="G154" s="26" t="s">
        <v>424</v>
      </c>
      <c r="H154" s="26" t="s">
        <v>425</v>
      </c>
      <c r="I154" s="26" t="s">
        <v>411</v>
      </c>
      <c r="J154" s="27">
        <v>130</v>
      </c>
    </row>
    <row r="155" spans="1:10" x14ac:dyDescent="0.45">
      <c r="A155" s="18">
        <v>46087</v>
      </c>
      <c r="B155" s="28">
        <f t="shared" si="2"/>
        <v>46082</v>
      </c>
      <c r="C155" s="19" t="s">
        <v>334</v>
      </c>
      <c r="D155" s="19" t="s">
        <v>422</v>
      </c>
      <c r="E155" s="19" t="s">
        <v>423</v>
      </c>
      <c r="F155" s="19" t="s">
        <v>31</v>
      </c>
      <c r="G155" s="19" t="s">
        <v>426</v>
      </c>
      <c r="H155" s="19" t="s">
        <v>427</v>
      </c>
      <c r="I155" s="19" t="s">
        <v>357</v>
      </c>
      <c r="J155" s="21">
        <v>174.28</v>
      </c>
    </row>
    <row r="156" spans="1:10" x14ac:dyDescent="0.45">
      <c r="A156" s="24">
        <v>46087</v>
      </c>
      <c r="B156" s="25">
        <f t="shared" si="2"/>
        <v>46082</v>
      </c>
      <c r="C156" s="26" t="s">
        <v>334</v>
      </c>
      <c r="D156" s="26" t="s">
        <v>422</v>
      </c>
      <c r="E156" s="26" t="s">
        <v>423</v>
      </c>
      <c r="F156" s="26" t="s">
        <v>32</v>
      </c>
      <c r="G156" s="26" t="s">
        <v>428</v>
      </c>
      <c r="H156" s="26" t="s">
        <v>429</v>
      </c>
      <c r="I156" s="26" t="s">
        <v>374</v>
      </c>
      <c r="J156" s="27">
        <v>315.41000000000003</v>
      </c>
    </row>
    <row r="157" spans="1:10" x14ac:dyDescent="0.45">
      <c r="A157" s="18">
        <v>46088</v>
      </c>
      <c r="B157" s="28">
        <f t="shared" si="2"/>
        <v>46082</v>
      </c>
      <c r="C157" s="19" t="s">
        <v>264</v>
      </c>
      <c r="D157" s="19" t="s">
        <v>422</v>
      </c>
      <c r="E157" s="19" t="s">
        <v>423</v>
      </c>
      <c r="F157" s="19" t="s">
        <v>28</v>
      </c>
      <c r="G157" s="19" t="s">
        <v>442</v>
      </c>
      <c r="H157" s="19" t="s">
        <v>443</v>
      </c>
      <c r="I157" s="19" t="s">
        <v>265</v>
      </c>
      <c r="J157" s="21">
        <v>300</v>
      </c>
    </row>
    <row r="158" spans="1:10" x14ac:dyDescent="0.45">
      <c r="A158" s="24">
        <v>46089</v>
      </c>
      <c r="B158" s="25">
        <f t="shared" si="2"/>
        <v>46082</v>
      </c>
      <c r="C158" s="26" t="s">
        <v>227</v>
      </c>
      <c r="D158" s="26" t="s">
        <v>422</v>
      </c>
      <c r="E158" s="26" t="s">
        <v>423</v>
      </c>
      <c r="F158" s="26" t="s">
        <v>26</v>
      </c>
      <c r="G158" s="26" t="s">
        <v>440</v>
      </c>
      <c r="H158" s="26" t="s">
        <v>441</v>
      </c>
      <c r="I158" s="26" t="s">
        <v>228</v>
      </c>
      <c r="J158" s="27">
        <v>22.01</v>
      </c>
    </row>
    <row r="159" spans="1:10" x14ac:dyDescent="0.45">
      <c r="A159" s="18">
        <v>46101</v>
      </c>
      <c r="B159" s="28">
        <f t="shared" si="2"/>
        <v>46082</v>
      </c>
      <c r="C159" s="19" t="s">
        <v>201</v>
      </c>
      <c r="D159" s="19" t="s">
        <v>422</v>
      </c>
      <c r="E159" s="19" t="s">
        <v>423</v>
      </c>
      <c r="F159" s="19" t="s">
        <v>31</v>
      </c>
      <c r="G159" s="19" t="s">
        <v>426</v>
      </c>
      <c r="H159" s="19" t="s">
        <v>427</v>
      </c>
      <c r="I159" s="19" t="s">
        <v>352</v>
      </c>
      <c r="J159" s="21">
        <v>40.17</v>
      </c>
    </row>
    <row r="160" spans="1:10" x14ac:dyDescent="0.45">
      <c r="A160" s="24">
        <v>46101</v>
      </c>
      <c r="B160" s="25">
        <f t="shared" si="2"/>
        <v>46082</v>
      </c>
      <c r="C160" s="26" t="s">
        <v>201</v>
      </c>
      <c r="D160" s="26" t="s">
        <v>422</v>
      </c>
      <c r="E160" s="26" t="s">
        <v>423</v>
      </c>
      <c r="F160" s="26" t="s">
        <v>25</v>
      </c>
      <c r="G160" s="26" t="s">
        <v>435</v>
      </c>
      <c r="H160" s="26" t="s">
        <v>436</v>
      </c>
      <c r="I160" s="26" t="s">
        <v>202</v>
      </c>
      <c r="J160" s="27">
        <v>97.5</v>
      </c>
    </row>
    <row r="161" spans="1:10" x14ac:dyDescent="0.45">
      <c r="A161" s="18">
        <v>46101</v>
      </c>
      <c r="B161" s="28">
        <f t="shared" si="2"/>
        <v>46082</v>
      </c>
      <c r="C161" s="19" t="s">
        <v>201</v>
      </c>
      <c r="D161" s="19" t="s">
        <v>422</v>
      </c>
      <c r="E161" s="19" t="s">
        <v>423</v>
      </c>
      <c r="F161" s="19" t="s">
        <v>25</v>
      </c>
      <c r="G161" s="19" t="s">
        <v>435</v>
      </c>
      <c r="H161" s="19" t="s">
        <v>436</v>
      </c>
      <c r="I161" s="19" t="s">
        <v>203</v>
      </c>
      <c r="J161" s="21">
        <v>194.89</v>
      </c>
    </row>
    <row r="162" spans="1:10" x14ac:dyDescent="0.45">
      <c r="A162" s="24">
        <v>46104</v>
      </c>
      <c r="B162" s="25">
        <f t="shared" si="2"/>
        <v>46082</v>
      </c>
      <c r="C162" s="26" t="s">
        <v>238</v>
      </c>
      <c r="D162" s="26" t="s">
        <v>422</v>
      </c>
      <c r="E162" s="26" t="s">
        <v>423</v>
      </c>
      <c r="F162" s="26" t="s">
        <v>27</v>
      </c>
      <c r="G162" s="26" t="s">
        <v>448</v>
      </c>
      <c r="H162" s="26" t="s">
        <v>27</v>
      </c>
      <c r="I162" s="26" t="s">
        <v>239</v>
      </c>
      <c r="J162" s="27">
        <v>50</v>
      </c>
    </row>
    <row r="163" spans="1:10" x14ac:dyDescent="0.45">
      <c r="A163" s="18">
        <v>46108</v>
      </c>
      <c r="B163" s="28">
        <f t="shared" si="2"/>
        <v>46082</v>
      </c>
      <c r="C163" s="19" t="s">
        <v>204</v>
      </c>
      <c r="D163" s="19" t="s">
        <v>422</v>
      </c>
      <c r="E163" s="19" t="s">
        <v>423</v>
      </c>
      <c r="F163" s="19" t="s">
        <v>25</v>
      </c>
      <c r="G163" s="19" t="s">
        <v>435</v>
      </c>
      <c r="H163" s="19" t="s">
        <v>436</v>
      </c>
      <c r="I163" s="19" t="s">
        <v>205</v>
      </c>
      <c r="J163" s="21">
        <v>130</v>
      </c>
    </row>
    <row r="164" spans="1:10" x14ac:dyDescent="0.45">
      <c r="A164" s="24">
        <v>46108</v>
      </c>
      <c r="B164" s="25">
        <f t="shared" si="2"/>
        <v>46082</v>
      </c>
      <c r="C164" s="26" t="s">
        <v>206</v>
      </c>
      <c r="D164" s="26" t="s">
        <v>422</v>
      </c>
      <c r="E164" s="26" t="s">
        <v>423</v>
      </c>
      <c r="F164" s="26" t="s">
        <v>25</v>
      </c>
      <c r="G164" s="26" t="s">
        <v>435</v>
      </c>
      <c r="H164" s="26" t="s">
        <v>436</v>
      </c>
      <c r="I164" s="26" t="s">
        <v>207</v>
      </c>
      <c r="J164" s="27">
        <v>250</v>
      </c>
    </row>
    <row r="165" spans="1:10" x14ac:dyDescent="0.45">
      <c r="A165" s="18">
        <v>46112</v>
      </c>
      <c r="B165" s="28">
        <f t="shared" si="2"/>
        <v>46082</v>
      </c>
      <c r="C165" s="19" t="s">
        <v>157</v>
      </c>
      <c r="D165" s="19" t="s">
        <v>422</v>
      </c>
      <c r="E165" s="19" t="s">
        <v>423</v>
      </c>
      <c r="F165" s="19" t="s">
        <v>24</v>
      </c>
      <c r="G165" s="19" t="s">
        <v>438</v>
      </c>
      <c r="H165" s="19" t="s">
        <v>439</v>
      </c>
      <c r="I165" s="19" t="s">
        <v>150</v>
      </c>
      <c r="J165" s="21">
        <v>727.43</v>
      </c>
    </row>
    <row r="166" spans="1:10" x14ac:dyDescent="0.45">
      <c r="A166" s="24">
        <v>46113</v>
      </c>
      <c r="B166" s="25">
        <f t="shared" si="2"/>
        <v>46113</v>
      </c>
      <c r="C166" s="26" t="s">
        <v>305</v>
      </c>
      <c r="D166" s="26" t="s">
        <v>422</v>
      </c>
      <c r="E166" s="26" t="s">
        <v>423</v>
      </c>
      <c r="F166" s="26" t="s">
        <v>29</v>
      </c>
      <c r="G166" s="26" t="s">
        <v>432</v>
      </c>
      <c r="H166" s="26" t="s">
        <v>433</v>
      </c>
      <c r="I166" s="26" t="s">
        <v>306</v>
      </c>
      <c r="J166" s="27">
        <v>125</v>
      </c>
    </row>
    <row r="167" spans="1:10" x14ac:dyDescent="0.45">
      <c r="A167" s="18">
        <v>46113</v>
      </c>
      <c r="B167" s="28">
        <f t="shared" si="2"/>
        <v>46113</v>
      </c>
      <c r="C167" s="19" t="s">
        <v>140</v>
      </c>
      <c r="D167" s="19" t="s">
        <v>422</v>
      </c>
      <c r="E167" s="19" t="s">
        <v>434</v>
      </c>
      <c r="F167" s="19" t="s">
        <v>43</v>
      </c>
      <c r="G167" s="19" t="s">
        <v>435</v>
      </c>
      <c r="H167" s="19" t="s">
        <v>436</v>
      </c>
      <c r="I167" s="19" t="s">
        <v>141</v>
      </c>
      <c r="J167" s="21">
        <v>350</v>
      </c>
    </row>
    <row r="168" spans="1:10" x14ac:dyDescent="0.45">
      <c r="A168" s="24">
        <v>46114</v>
      </c>
      <c r="B168" s="25">
        <f t="shared" si="2"/>
        <v>46113</v>
      </c>
      <c r="C168" s="26" t="s">
        <v>142</v>
      </c>
      <c r="D168" s="26" t="s">
        <v>422</v>
      </c>
      <c r="E168" s="26" t="s">
        <v>434</v>
      </c>
      <c r="F168" s="26" t="s">
        <v>43</v>
      </c>
      <c r="G168" s="26" t="s">
        <v>435</v>
      </c>
      <c r="H168" s="26" t="s">
        <v>436</v>
      </c>
      <c r="I168" s="26" t="s">
        <v>143</v>
      </c>
      <c r="J168" s="27">
        <v>400</v>
      </c>
    </row>
    <row r="169" spans="1:10" x14ac:dyDescent="0.45">
      <c r="A169" s="18">
        <v>46117</v>
      </c>
      <c r="B169" s="28">
        <f t="shared" si="2"/>
        <v>46113</v>
      </c>
      <c r="C169" s="19" t="s">
        <v>229</v>
      </c>
      <c r="D169" s="19" t="s">
        <v>422</v>
      </c>
      <c r="E169" s="19" t="s">
        <v>423</v>
      </c>
      <c r="F169" s="19" t="s">
        <v>26</v>
      </c>
      <c r="G169" s="19" t="s">
        <v>444</v>
      </c>
      <c r="H169" s="19" t="s">
        <v>445</v>
      </c>
      <c r="I169" s="19" t="s">
        <v>230</v>
      </c>
      <c r="J169" s="21">
        <v>40.28</v>
      </c>
    </row>
    <row r="170" spans="1:10" x14ac:dyDescent="0.45">
      <c r="A170" s="24">
        <v>46117</v>
      </c>
      <c r="B170" s="25">
        <f t="shared" si="2"/>
        <v>46113</v>
      </c>
      <c r="C170" s="26" t="s">
        <v>229</v>
      </c>
      <c r="D170" s="26" t="s">
        <v>422</v>
      </c>
      <c r="E170" s="26" t="s">
        <v>423</v>
      </c>
      <c r="F170" s="26" t="s">
        <v>30</v>
      </c>
      <c r="G170" s="26" t="s">
        <v>437</v>
      </c>
      <c r="H170" s="26" t="s">
        <v>30</v>
      </c>
      <c r="I170" s="26" t="s">
        <v>336</v>
      </c>
      <c r="J170" s="27">
        <v>52</v>
      </c>
    </row>
    <row r="171" spans="1:10" x14ac:dyDescent="0.45">
      <c r="A171" s="18">
        <v>46117</v>
      </c>
      <c r="B171" s="28">
        <f t="shared" si="2"/>
        <v>46113</v>
      </c>
      <c r="C171" s="19" t="s">
        <v>229</v>
      </c>
      <c r="D171" s="19" t="s">
        <v>422</v>
      </c>
      <c r="E171" s="19" t="s">
        <v>423</v>
      </c>
      <c r="F171" s="19" t="s">
        <v>34</v>
      </c>
      <c r="G171" s="19" t="s">
        <v>424</v>
      </c>
      <c r="H171" s="19" t="s">
        <v>425</v>
      </c>
      <c r="I171" s="19" t="s">
        <v>412</v>
      </c>
      <c r="J171" s="21">
        <v>130</v>
      </c>
    </row>
    <row r="172" spans="1:10" x14ac:dyDescent="0.45">
      <c r="A172" s="24">
        <v>46117</v>
      </c>
      <c r="B172" s="25">
        <f t="shared" si="2"/>
        <v>46113</v>
      </c>
      <c r="C172" s="26" t="s">
        <v>229</v>
      </c>
      <c r="D172" s="26" t="s">
        <v>422</v>
      </c>
      <c r="E172" s="26" t="s">
        <v>423</v>
      </c>
      <c r="F172" s="26" t="s">
        <v>26</v>
      </c>
      <c r="G172" s="26" t="s">
        <v>444</v>
      </c>
      <c r="H172" s="26" t="s">
        <v>445</v>
      </c>
      <c r="I172" s="26" t="s">
        <v>230</v>
      </c>
      <c r="J172" s="27">
        <v>221.78</v>
      </c>
    </row>
    <row r="173" spans="1:10" x14ac:dyDescent="0.45">
      <c r="A173" s="18">
        <v>46117</v>
      </c>
      <c r="B173" s="28">
        <f t="shared" si="2"/>
        <v>46113</v>
      </c>
      <c r="C173" s="19" t="s">
        <v>229</v>
      </c>
      <c r="D173" s="19" t="s">
        <v>422</v>
      </c>
      <c r="E173" s="19" t="s">
        <v>423</v>
      </c>
      <c r="F173" s="19" t="s">
        <v>32</v>
      </c>
      <c r="G173" s="19" t="s">
        <v>428</v>
      </c>
      <c r="H173" s="19" t="s">
        <v>429</v>
      </c>
      <c r="I173" s="19" t="s">
        <v>375</v>
      </c>
      <c r="J173" s="21">
        <v>293.8</v>
      </c>
    </row>
    <row r="174" spans="1:10" x14ac:dyDescent="0.45">
      <c r="A174" s="24">
        <v>46119</v>
      </c>
      <c r="B174" s="25">
        <f t="shared" si="2"/>
        <v>46113</v>
      </c>
      <c r="C174" s="26" t="s">
        <v>124</v>
      </c>
      <c r="D174" s="26" t="s">
        <v>422</v>
      </c>
      <c r="E174" s="26" t="s">
        <v>434</v>
      </c>
      <c r="F174" s="26" t="s">
        <v>42</v>
      </c>
      <c r="G174" s="26" t="s">
        <v>435</v>
      </c>
      <c r="H174" s="26" t="s">
        <v>436</v>
      </c>
      <c r="I174" s="26" t="s">
        <v>125</v>
      </c>
      <c r="J174" s="27">
        <v>360</v>
      </c>
    </row>
    <row r="175" spans="1:10" x14ac:dyDescent="0.45">
      <c r="A175" s="18">
        <v>46120</v>
      </c>
      <c r="B175" s="28">
        <f t="shared" si="2"/>
        <v>46113</v>
      </c>
      <c r="C175" s="19" t="s">
        <v>126</v>
      </c>
      <c r="D175" s="19" t="s">
        <v>422</v>
      </c>
      <c r="E175" s="19" t="s">
        <v>434</v>
      </c>
      <c r="F175" s="19" t="s">
        <v>42</v>
      </c>
      <c r="G175" s="19" t="s">
        <v>435</v>
      </c>
      <c r="H175" s="19" t="s">
        <v>436</v>
      </c>
      <c r="I175" s="19" t="s">
        <v>127</v>
      </c>
      <c r="J175" s="21">
        <v>800</v>
      </c>
    </row>
    <row r="176" spans="1:10" x14ac:dyDescent="0.45">
      <c r="A176" s="24">
        <v>46120</v>
      </c>
      <c r="B176" s="25">
        <f t="shared" si="2"/>
        <v>46113</v>
      </c>
      <c r="C176" s="26" t="s">
        <v>85</v>
      </c>
      <c r="D176" s="26" t="s">
        <v>422</v>
      </c>
      <c r="E176" s="26" t="s">
        <v>434</v>
      </c>
      <c r="F176" s="26" t="s">
        <v>38</v>
      </c>
      <c r="G176" s="26" t="s">
        <v>435</v>
      </c>
      <c r="H176" s="26" t="s">
        <v>436</v>
      </c>
      <c r="I176" s="26" t="s">
        <v>86</v>
      </c>
      <c r="J176" s="27">
        <v>3950</v>
      </c>
    </row>
    <row r="177" spans="1:10" x14ac:dyDescent="0.45">
      <c r="A177" s="18">
        <v>46121</v>
      </c>
      <c r="B177" s="28">
        <f t="shared" si="2"/>
        <v>46113</v>
      </c>
      <c r="C177" s="19" t="s">
        <v>208</v>
      </c>
      <c r="D177" s="19" t="s">
        <v>422</v>
      </c>
      <c r="E177" s="19" t="s">
        <v>423</v>
      </c>
      <c r="F177" s="19" t="s">
        <v>25</v>
      </c>
      <c r="G177" s="19" t="s">
        <v>435</v>
      </c>
      <c r="H177" s="19" t="s">
        <v>436</v>
      </c>
      <c r="I177" s="19" t="s">
        <v>209</v>
      </c>
      <c r="J177" s="21">
        <v>179.57</v>
      </c>
    </row>
    <row r="178" spans="1:10" x14ac:dyDescent="0.45">
      <c r="A178" s="24">
        <v>46121</v>
      </c>
      <c r="B178" s="25">
        <f t="shared" si="2"/>
        <v>46113</v>
      </c>
      <c r="C178" s="26" t="s">
        <v>395</v>
      </c>
      <c r="D178" s="26" t="s">
        <v>422</v>
      </c>
      <c r="E178" s="26" t="s">
        <v>423</v>
      </c>
      <c r="F178" s="26" t="s">
        <v>33</v>
      </c>
      <c r="G178" s="26" t="s">
        <v>430</v>
      </c>
      <c r="H178" s="26" t="s">
        <v>431</v>
      </c>
      <c r="I178" s="26" t="s">
        <v>396</v>
      </c>
      <c r="J178" s="27">
        <v>332.88</v>
      </c>
    </row>
    <row r="179" spans="1:10" x14ac:dyDescent="0.45">
      <c r="A179" s="18">
        <v>46122</v>
      </c>
      <c r="B179" s="28">
        <f t="shared" si="2"/>
        <v>46113</v>
      </c>
      <c r="C179" s="19" t="s">
        <v>358</v>
      </c>
      <c r="D179" s="19" t="s">
        <v>422</v>
      </c>
      <c r="E179" s="19" t="s">
        <v>423</v>
      </c>
      <c r="F179" s="19" t="s">
        <v>31</v>
      </c>
      <c r="G179" s="19" t="s">
        <v>426</v>
      </c>
      <c r="H179" s="19" t="s">
        <v>427</v>
      </c>
      <c r="I179" s="19" t="s">
        <v>359</v>
      </c>
      <c r="J179" s="21">
        <v>248.5</v>
      </c>
    </row>
    <row r="180" spans="1:10" x14ac:dyDescent="0.45">
      <c r="A180" s="24">
        <v>46123</v>
      </c>
      <c r="B180" s="25">
        <f t="shared" si="2"/>
        <v>46113</v>
      </c>
      <c r="C180" s="26" t="s">
        <v>266</v>
      </c>
      <c r="D180" s="26" t="s">
        <v>422</v>
      </c>
      <c r="E180" s="26" t="s">
        <v>423</v>
      </c>
      <c r="F180" s="26" t="s">
        <v>28</v>
      </c>
      <c r="G180" s="26" t="s">
        <v>442</v>
      </c>
      <c r="H180" s="26" t="s">
        <v>443</v>
      </c>
      <c r="I180" s="26" t="s">
        <v>267</v>
      </c>
      <c r="J180" s="27">
        <v>400</v>
      </c>
    </row>
    <row r="181" spans="1:10" x14ac:dyDescent="0.45">
      <c r="A181" s="18">
        <v>46125</v>
      </c>
      <c r="B181" s="28">
        <f t="shared" si="2"/>
        <v>46113</v>
      </c>
      <c r="C181" s="19" t="s">
        <v>115</v>
      </c>
      <c r="D181" s="19" t="s">
        <v>422</v>
      </c>
      <c r="E181" s="19" t="s">
        <v>434</v>
      </c>
      <c r="F181" s="19" t="s">
        <v>41</v>
      </c>
      <c r="G181" s="19" t="s">
        <v>435</v>
      </c>
      <c r="H181" s="19" t="s">
        <v>436</v>
      </c>
      <c r="I181" s="19" t="s">
        <v>116</v>
      </c>
      <c r="J181" s="21">
        <v>1000</v>
      </c>
    </row>
    <row r="182" spans="1:10" x14ac:dyDescent="0.45">
      <c r="A182" s="24">
        <v>46126</v>
      </c>
      <c r="B182" s="25">
        <f t="shared" si="2"/>
        <v>46113</v>
      </c>
      <c r="C182" s="26" t="s">
        <v>231</v>
      </c>
      <c r="D182" s="26" t="s">
        <v>422</v>
      </c>
      <c r="E182" s="26" t="s">
        <v>423</v>
      </c>
      <c r="F182" s="26" t="s">
        <v>26</v>
      </c>
      <c r="G182" s="26" t="s">
        <v>444</v>
      </c>
      <c r="H182" s="26" t="s">
        <v>445</v>
      </c>
      <c r="I182" s="26" t="s">
        <v>232</v>
      </c>
      <c r="J182" s="27">
        <v>40.28</v>
      </c>
    </row>
    <row r="183" spans="1:10" x14ac:dyDescent="0.45">
      <c r="A183" s="18">
        <v>46126</v>
      </c>
      <c r="B183" s="28">
        <f t="shared" si="2"/>
        <v>46113</v>
      </c>
      <c r="C183" s="19" t="s">
        <v>231</v>
      </c>
      <c r="D183" s="19" t="s">
        <v>422</v>
      </c>
      <c r="E183" s="19" t="s">
        <v>423</v>
      </c>
      <c r="F183" s="19" t="s">
        <v>26</v>
      </c>
      <c r="G183" s="19" t="s">
        <v>444</v>
      </c>
      <c r="H183" s="19" t="s">
        <v>445</v>
      </c>
      <c r="I183" s="19" t="s">
        <v>233</v>
      </c>
      <c r="J183" s="21">
        <v>221.78</v>
      </c>
    </row>
    <row r="184" spans="1:10" x14ac:dyDescent="0.45">
      <c r="A184" s="24">
        <v>46126</v>
      </c>
      <c r="B184" s="25">
        <f t="shared" si="2"/>
        <v>46113</v>
      </c>
      <c r="C184" s="26" t="s">
        <v>231</v>
      </c>
      <c r="D184" s="26" t="s">
        <v>422</v>
      </c>
      <c r="E184" s="26" t="s">
        <v>423</v>
      </c>
      <c r="F184" s="26" t="s">
        <v>26</v>
      </c>
      <c r="G184" s="26" t="s">
        <v>444</v>
      </c>
      <c r="H184" s="26" t="s">
        <v>445</v>
      </c>
      <c r="I184" s="26" t="s">
        <v>234</v>
      </c>
      <c r="J184" s="27">
        <v>462.76</v>
      </c>
    </row>
    <row r="185" spans="1:10" x14ac:dyDescent="0.45">
      <c r="A185" s="18">
        <v>46126</v>
      </c>
      <c r="B185" s="28">
        <f t="shared" si="2"/>
        <v>46113</v>
      </c>
      <c r="C185" s="19" t="s">
        <v>210</v>
      </c>
      <c r="D185" s="19" t="s">
        <v>422</v>
      </c>
      <c r="E185" s="19" t="s">
        <v>423</v>
      </c>
      <c r="F185" s="19" t="s">
        <v>31</v>
      </c>
      <c r="G185" s="19" t="s">
        <v>426</v>
      </c>
      <c r="H185" s="19" t="s">
        <v>427</v>
      </c>
      <c r="I185" s="19" t="s">
        <v>360</v>
      </c>
      <c r="J185" s="21">
        <v>62.84</v>
      </c>
    </row>
    <row r="186" spans="1:10" x14ac:dyDescent="0.45">
      <c r="A186" s="24">
        <v>46126</v>
      </c>
      <c r="B186" s="25">
        <f t="shared" si="2"/>
        <v>46113</v>
      </c>
      <c r="C186" s="26" t="s">
        <v>210</v>
      </c>
      <c r="D186" s="26" t="s">
        <v>422</v>
      </c>
      <c r="E186" s="26" t="s">
        <v>423</v>
      </c>
      <c r="F186" s="26" t="s">
        <v>25</v>
      </c>
      <c r="G186" s="26" t="s">
        <v>435</v>
      </c>
      <c r="H186" s="26" t="s">
        <v>436</v>
      </c>
      <c r="I186" s="26" t="s">
        <v>211</v>
      </c>
      <c r="J186" s="27">
        <v>66.75</v>
      </c>
    </row>
    <row r="187" spans="1:10" x14ac:dyDescent="0.45">
      <c r="A187" s="18">
        <v>46130</v>
      </c>
      <c r="B187" s="28">
        <f t="shared" si="2"/>
        <v>46113</v>
      </c>
      <c r="C187" s="19" t="s">
        <v>307</v>
      </c>
      <c r="D187" s="19" t="s">
        <v>422</v>
      </c>
      <c r="E187" s="19" t="s">
        <v>423</v>
      </c>
      <c r="F187" s="19" t="s">
        <v>29</v>
      </c>
      <c r="G187" s="19" t="s">
        <v>432</v>
      </c>
      <c r="H187" s="19" t="s">
        <v>433</v>
      </c>
      <c r="I187" s="19" t="s">
        <v>308</v>
      </c>
      <c r="J187" s="21">
        <v>100</v>
      </c>
    </row>
    <row r="188" spans="1:10" x14ac:dyDescent="0.45">
      <c r="A188" s="24">
        <v>46130</v>
      </c>
      <c r="B188" s="25">
        <f t="shared" si="2"/>
        <v>46113</v>
      </c>
      <c r="C188" s="26" t="s">
        <v>307</v>
      </c>
      <c r="D188" s="26" t="s">
        <v>422</v>
      </c>
      <c r="E188" s="26" t="s">
        <v>423</v>
      </c>
      <c r="F188" s="26" t="s">
        <v>29</v>
      </c>
      <c r="G188" s="26" t="s">
        <v>432</v>
      </c>
      <c r="H188" s="26" t="s">
        <v>433</v>
      </c>
      <c r="I188" s="26" t="s">
        <v>309</v>
      </c>
      <c r="J188" s="27">
        <v>125</v>
      </c>
    </row>
    <row r="189" spans="1:10" x14ac:dyDescent="0.45">
      <c r="A189" s="18">
        <v>46130</v>
      </c>
      <c r="B189" s="28">
        <f t="shared" si="2"/>
        <v>46113</v>
      </c>
      <c r="C189" s="19" t="s">
        <v>310</v>
      </c>
      <c r="D189" s="19" t="s">
        <v>422</v>
      </c>
      <c r="E189" s="19" t="s">
        <v>423</v>
      </c>
      <c r="F189" s="19" t="s">
        <v>29</v>
      </c>
      <c r="G189" s="19" t="s">
        <v>432</v>
      </c>
      <c r="H189" s="19" t="s">
        <v>433</v>
      </c>
      <c r="I189" s="19" t="s">
        <v>311</v>
      </c>
      <c r="J189" s="21">
        <v>60.03</v>
      </c>
    </row>
    <row r="190" spans="1:10" x14ac:dyDescent="0.45">
      <c r="A190" s="24">
        <v>46132</v>
      </c>
      <c r="B190" s="25">
        <f t="shared" si="2"/>
        <v>46113</v>
      </c>
      <c r="C190" s="26" t="s">
        <v>312</v>
      </c>
      <c r="D190" s="26" t="s">
        <v>422</v>
      </c>
      <c r="E190" s="26" t="s">
        <v>423</v>
      </c>
      <c r="F190" s="26" t="s">
        <v>29</v>
      </c>
      <c r="G190" s="26" t="s">
        <v>432</v>
      </c>
      <c r="H190" s="26" t="s">
        <v>433</v>
      </c>
      <c r="I190" s="26" t="s">
        <v>313</v>
      </c>
      <c r="J190" s="27">
        <v>685.33</v>
      </c>
    </row>
    <row r="191" spans="1:10" x14ac:dyDescent="0.45">
      <c r="A191" s="18">
        <v>46132</v>
      </c>
      <c r="B191" s="28">
        <f t="shared" si="2"/>
        <v>46113</v>
      </c>
      <c r="C191" s="19" t="s">
        <v>128</v>
      </c>
      <c r="D191" s="19" t="s">
        <v>422</v>
      </c>
      <c r="E191" s="19" t="s">
        <v>434</v>
      </c>
      <c r="F191" s="19" t="s">
        <v>42</v>
      </c>
      <c r="G191" s="19" t="s">
        <v>435</v>
      </c>
      <c r="H191" s="19" t="s">
        <v>436</v>
      </c>
      <c r="I191" s="19" t="s">
        <v>129</v>
      </c>
      <c r="J191" s="21">
        <v>1100</v>
      </c>
    </row>
    <row r="192" spans="1:10" x14ac:dyDescent="0.45">
      <c r="A192" s="24">
        <v>46134</v>
      </c>
      <c r="B192" s="25">
        <f t="shared" si="2"/>
        <v>46113</v>
      </c>
      <c r="C192" s="26" t="s">
        <v>130</v>
      </c>
      <c r="D192" s="26" t="s">
        <v>422</v>
      </c>
      <c r="E192" s="26" t="s">
        <v>434</v>
      </c>
      <c r="F192" s="26" t="s">
        <v>42</v>
      </c>
      <c r="G192" s="26" t="s">
        <v>444</v>
      </c>
      <c r="H192" s="26" t="s">
        <v>445</v>
      </c>
      <c r="I192" s="26" t="s">
        <v>131</v>
      </c>
      <c r="J192" s="27">
        <v>101.18</v>
      </c>
    </row>
    <row r="193" spans="1:10" x14ac:dyDescent="0.45">
      <c r="A193" s="18">
        <v>46134</v>
      </c>
      <c r="B193" s="28">
        <f t="shared" si="2"/>
        <v>46113</v>
      </c>
      <c r="C193" s="19" t="s">
        <v>74</v>
      </c>
      <c r="D193" s="19" t="s">
        <v>422</v>
      </c>
      <c r="E193" s="19" t="s">
        <v>434</v>
      </c>
      <c r="F193" s="19" t="s">
        <v>37</v>
      </c>
      <c r="G193" s="19" t="s">
        <v>435</v>
      </c>
      <c r="H193" s="19" t="s">
        <v>436</v>
      </c>
      <c r="I193" s="19" t="s">
        <v>75</v>
      </c>
      <c r="J193" s="21">
        <v>350</v>
      </c>
    </row>
    <row r="194" spans="1:10" x14ac:dyDescent="0.45">
      <c r="A194" s="24">
        <v>46135</v>
      </c>
      <c r="B194" s="25">
        <f t="shared" ref="B194:B257" si="3">DATE(YEAR(A194),MONTH(A194),1)</f>
        <v>46113</v>
      </c>
      <c r="C194" s="26" t="s">
        <v>212</v>
      </c>
      <c r="D194" s="26" t="s">
        <v>422</v>
      </c>
      <c r="E194" s="26" t="s">
        <v>423</v>
      </c>
      <c r="F194" s="26" t="s">
        <v>25</v>
      </c>
      <c r="G194" s="26" t="s">
        <v>435</v>
      </c>
      <c r="H194" s="26" t="s">
        <v>436</v>
      </c>
      <c r="I194" s="26" t="s">
        <v>213</v>
      </c>
      <c r="J194" s="27">
        <v>322.68</v>
      </c>
    </row>
    <row r="195" spans="1:10" x14ac:dyDescent="0.45">
      <c r="A195" s="18">
        <v>46135</v>
      </c>
      <c r="B195" s="28">
        <f t="shared" si="3"/>
        <v>46113</v>
      </c>
      <c r="C195" s="19" t="s">
        <v>117</v>
      </c>
      <c r="D195" s="19" t="s">
        <v>422</v>
      </c>
      <c r="E195" s="19" t="s">
        <v>434</v>
      </c>
      <c r="F195" s="19" t="s">
        <v>41</v>
      </c>
      <c r="G195" s="19" t="s">
        <v>435</v>
      </c>
      <c r="H195" s="19" t="s">
        <v>436</v>
      </c>
      <c r="I195" s="19" t="s">
        <v>118</v>
      </c>
      <c r="J195" s="21">
        <v>850</v>
      </c>
    </row>
    <row r="196" spans="1:10" x14ac:dyDescent="0.45">
      <c r="A196" s="24">
        <v>46136</v>
      </c>
      <c r="B196" s="25">
        <f t="shared" si="3"/>
        <v>46113</v>
      </c>
      <c r="C196" s="26" t="s">
        <v>76</v>
      </c>
      <c r="D196" s="26" t="s">
        <v>422</v>
      </c>
      <c r="E196" s="26" t="s">
        <v>434</v>
      </c>
      <c r="F196" s="26" t="s">
        <v>37</v>
      </c>
      <c r="G196" s="26" t="s">
        <v>435</v>
      </c>
      <c r="H196" s="26" t="s">
        <v>436</v>
      </c>
      <c r="I196" s="26" t="s">
        <v>77</v>
      </c>
      <c r="J196" s="27">
        <v>475.95</v>
      </c>
    </row>
    <row r="197" spans="1:10" x14ac:dyDescent="0.45">
      <c r="A197" s="18">
        <v>46139</v>
      </c>
      <c r="B197" s="28">
        <f t="shared" si="3"/>
        <v>46113</v>
      </c>
      <c r="C197" s="19" t="s">
        <v>240</v>
      </c>
      <c r="D197" s="19" t="s">
        <v>422</v>
      </c>
      <c r="E197" s="19" t="s">
        <v>423</v>
      </c>
      <c r="F197" s="19" t="s">
        <v>27</v>
      </c>
      <c r="G197" s="19" t="s">
        <v>448</v>
      </c>
      <c r="H197" s="19" t="s">
        <v>27</v>
      </c>
      <c r="I197" s="19" t="s">
        <v>241</v>
      </c>
      <c r="J197" s="21">
        <v>25</v>
      </c>
    </row>
    <row r="198" spans="1:10" x14ac:dyDescent="0.45">
      <c r="A198" s="24">
        <v>46140</v>
      </c>
      <c r="B198" s="25">
        <f t="shared" si="3"/>
        <v>46113</v>
      </c>
      <c r="C198" s="26" t="s">
        <v>132</v>
      </c>
      <c r="D198" s="26" t="s">
        <v>422</v>
      </c>
      <c r="E198" s="26" t="s">
        <v>434</v>
      </c>
      <c r="F198" s="26" t="s">
        <v>42</v>
      </c>
      <c r="G198" s="26" t="s">
        <v>435</v>
      </c>
      <c r="H198" s="26" t="s">
        <v>436</v>
      </c>
      <c r="I198" s="26" t="s">
        <v>133</v>
      </c>
      <c r="J198" s="27">
        <v>300</v>
      </c>
    </row>
    <row r="199" spans="1:10" x14ac:dyDescent="0.45">
      <c r="A199" s="18">
        <v>46140</v>
      </c>
      <c r="B199" s="28">
        <f t="shared" si="3"/>
        <v>46113</v>
      </c>
      <c r="C199" s="19" t="s">
        <v>132</v>
      </c>
      <c r="D199" s="19" t="s">
        <v>422</v>
      </c>
      <c r="E199" s="19" t="s">
        <v>434</v>
      </c>
      <c r="F199" s="19" t="s">
        <v>42</v>
      </c>
      <c r="G199" s="19" t="s">
        <v>444</v>
      </c>
      <c r="H199" s="19" t="s">
        <v>445</v>
      </c>
      <c r="I199" s="19" t="s">
        <v>134</v>
      </c>
      <c r="J199" s="21">
        <v>542.45000000000005</v>
      </c>
    </row>
    <row r="200" spans="1:10" x14ac:dyDescent="0.45">
      <c r="A200" s="24">
        <v>46141</v>
      </c>
      <c r="B200" s="25">
        <f t="shared" si="3"/>
        <v>46113</v>
      </c>
      <c r="C200" s="26" t="s">
        <v>135</v>
      </c>
      <c r="D200" s="26" t="s">
        <v>422</v>
      </c>
      <c r="E200" s="26" t="s">
        <v>434</v>
      </c>
      <c r="F200" s="26" t="s">
        <v>42</v>
      </c>
      <c r="G200" s="26" t="s">
        <v>444</v>
      </c>
      <c r="H200" s="26" t="s">
        <v>445</v>
      </c>
      <c r="I200" s="26" t="s">
        <v>136</v>
      </c>
      <c r="J200" s="27">
        <v>90.3</v>
      </c>
    </row>
    <row r="201" spans="1:10" x14ac:dyDescent="0.45">
      <c r="A201" s="18">
        <v>46142</v>
      </c>
      <c r="B201" s="28">
        <f t="shared" si="3"/>
        <v>46113</v>
      </c>
      <c r="C201" s="19" t="s">
        <v>137</v>
      </c>
      <c r="D201" s="19" t="s">
        <v>422</v>
      </c>
      <c r="E201" s="19" t="s">
        <v>434</v>
      </c>
      <c r="F201" s="19" t="s">
        <v>42</v>
      </c>
      <c r="G201" s="19" t="s">
        <v>444</v>
      </c>
      <c r="H201" s="19" t="s">
        <v>445</v>
      </c>
      <c r="I201" s="19" t="s">
        <v>138</v>
      </c>
      <c r="J201" s="21">
        <v>58.46</v>
      </c>
    </row>
    <row r="202" spans="1:10" x14ac:dyDescent="0.45">
      <c r="A202" s="24">
        <v>46142</v>
      </c>
      <c r="B202" s="25">
        <f t="shared" si="3"/>
        <v>46113</v>
      </c>
      <c r="C202" s="26" t="s">
        <v>158</v>
      </c>
      <c r="D202" s="26" t="s">
        <v>422</v>
      </c>
      <c r="E202" s="26" t="s">
        <v>423</v>
      </c>
      <c r="F202" s="26" t="s">
        <v>24</v>
      </c>
      <c r="G202" s="26" t="s">
        <v>438</v>
      </c>
      <c r="H202" s="26" t="s">
        <v>439</v>
      </c>
      <c r="I202" s="26" t="s">
        <v>150</v>
      </c>
      <c r="J202" s="27">
        <v>715.3</v>
      </c>
    </row>
    <row r="203" spans="1:10" x14ac:dyDescent="0.45">
      <c r="A203" s="18">
        <v>46143</v>
      </c>
      <c r="B203" s="28">
        <f t="shared" si="3"/>
        <v>46143</v>
      </c>
      <c r="C203" s="19" t="s">
        <v>214</v>
      </c>
      <c r="D203" s="19" t="s">
        <v>422</v>
      </c>
      <c r="E203" s="19" t="s">
        <v>423</v>
      </c>
      <c r="F203" s="19" t="s">
        <v>25</v>
      </c>
      <c r="G203" s="19" t="s">
        <v>435</v>
      </c>
      <c r="H203" s="19" t="s">
        <v>436</v>
      </c>
      <c r="I203" s="19" t="s">
        <v>215</v>
      </c>
      <c r="J203" s="21">
        <v>65</v>
      </c>
    </row>
    <row r="204" spans="1:10" x14ac:dyDescent="0.45">
      <c r="A204" s="24">
        <v>46146</v>
      </c>
      <c r="B204" s="25">
        <f t="shared" si="3"/>
        <v>46143</v>
      </c>
      <c r="C204" s="26" t="s">
        <v>314</v>
      </c>
      <c r="D204" s="26" t="s">
        <v>422</v>
      </c>
      <c r="E204" s="26" t="s">
        <v>423</v>
      </c>
      <c r="F204" s="26" t="s">
        <v>29</v>
      </c>
      <c r="G204" s="26" t="s">
        <v>432</v>
      </c>
      <c r="H204" s="26" t="s">
        <v>433</v>
      </c>
      <c r="I204" s="26" t="s">
        <v>315</v>
      </c>
      <c r="J204" s="27">
        <v>125</v>
      </c>
    </row>
    <row r="205" spans="1:10" x14ac:dyDescent="0.45">
      <c r="A205" s="18">
        <v>46153</v>
      </c>
      <c r="B205" s="28">
        <f t="shared" si="3"/>
        <v>46143</v>
      </c>
      <c r="C205" s="19" t="s">
        <v>376</v>
      </c>
      <c r="D205" s="19" t="s">
        <v>422</v>
      </c>
      <c r="E205" s="19" t="s">
        <v>423</v>
      </c>
      <c r="F205" s="19" t="s">
        <v>34</v>
      </c>
      <c r="G205" s="19" t="s">
        <v>424</v>
      </c>
      <c r="H205" s="19" t="s">
        <v>425</v>
      </c>
      <c r="I205" s="19" t="s">
        <v>413</v>
      </c>
      <c r="J205" s="21">
        <v>130</v>
      </c>
    </row>
    <row r="206" spans="1:10" x14ac:dyDescent="0.45">
      <c r="A206" s="24">
        <v>46153</v>
      </c>
      <c r="B206" s="25">
        <f t="shared" si="3"/>
        <v>46143</v>
      </c>
      <c r="C206" s="26" t="s">
        <v>376</v>
      </c>
      <c r="D206" s="26" t="s">
        <v>422</v>
      </c>
      <c r="E206" s="26" t="s">
        <v>423</v>
      </c>
      <c r="F206" s="26" t="s">
        <v>32</v>
      </c>
      <c r="G206" s="26" t="s">
        <v>428</v>
      </c>
      <c r="H206" s="26" t="s">
        <v>429</v>
      </c>
      <c r="I206" s="26" t="s">
        <v>377</v>
      </c>
      <c r="J206" s="27">
        <v>326.49</v>
      </c>
    </row>
    <row r="207" spans="1:10" x14ac:dyDescent="0.45">
      <c r="A207" s="18">
        <v>46153</v>
      </c>
      <c r="B207" s="28">
        <f t="shared" si="3"/>
        <v>46143</v>
      </c>
      <c r="C207" s="19" t="s">
        <v>376</v>
      </c>
      <c r="D207" s="19" t="s">
        <v>422</v>
      </c>
      <c r="E207" s="19" t="s">
        <v>423</v>
      </c>
      <c r="F207" s="19" t="s">
        <v>33</v>
      </c>
      <c r="G207" s="19" t="s">
        <v>430</v>
      </c>
      <c r="H207" s="19" t="s">
        <v>431</v>
      </c>
      <c r="I207" s="19" t="s">
        <v>393</v>
      </c>
      <c r="J207" s="21">
        <v>343.37</v>
      </c>
    </row>
    <row r="208" spans="1:10" x14ac:dyDescent="0.45">
      <c r="A208" s="24">
        <v>46153</v>
      </c>
      <c r="B208" s="25">
        <f t="shared" si="3"/>
        <v>46143</v>
      </c>
      <c r="C208" s="26" t="s">
        <v>119</v>
      </c>
      <c r="D208" s="26" t="s">
        <v>422</v>
      </c>
      <c r="E208" s="26" t="s">
        <v>423</v>
      </c>
      <c r="F208" s="26" t="s">
        <v>29</v>
      </c>
      <c r="G208" s="26" t="s">
        <v>432</v>
      </c>
      <c r="H208" s="26" t="s">
        <v>433</v>
      </c>
      <c r="I208" s="26" t="s">
        <v>316</v>
      </c>
      <c r="J208" s="27">
        <v>125</v>
      </c>
    </row>
    <row r="209" spans="1:10" x14ac:dyDescent="0.45">
      <c r="A209" s="18">
        <v>46153</v>
      </c>
      <c r="B209" s="28">
        <f t="shared" si="3"/>
        <v>46143</v>
      </c>
      <c r="C209" s="19" t="s">
        <v>119</v>
      </c>
      <c r="D209" s="19" t="s">
        <v>422</v>
      </c>
      <c r="E209" s="19" t="s">
        <v>434</v>
      </c>
      <c r="F209" s="19" t="s">
        <v>41</v>
      </c>
      <c r="G209" s="19" t="s">
        <v>435</v>
      </c>
      <c r="H209" s="19" t="s">
        <v>436</v>
      </c>
      <c r="I209" s="19" t="s">
        <v>120</v>
      </c>
      <c r="J209" s="21">
        <v>1200</v>
      </c>
    </row>
    <row r="210" spans="1:10" x14ac:dyDescent="0.45">
      <c r="A210" s="24">
        <v>46153</v>
      </c>
      <c r="B210" s="25">
        <f t="shared" si="3"/>
        <v>46143</v>
      </c>
      <c r="C210" s="26" t="s">
        <v>268</v>
      </c>
      <c r="D210" s="26" t="s">
        <v>422</v>
      </c>
      <c r="E210" s="26" t="s">
        <v>423</v>
      </c>
      <c r="F210" s="26" t="s">
        <v>28</v>
      </c>
      <c r="G210" s="26" t="s">
        <v>442</v>
      </c>
      <c r="H210" s="26" t="s">
        <v>443</v>
      </c>
      <c r="I210" s="26" t="s">
        <v>269</v>
      </c>
      <c r="J210" s="27">
        <v>300</v>
      </c>
    </row>
    <row r="211" spans="1:10" x14ac:dyDescent="0.45">
      <c r="A211" s="18">
        <v>46155</v>
      </c>
      <c r="B211" s="28">
        <f t="shared" si="3"/>
        <v>46143</v>
      </c>
      <c r="C211" s="19" t="s">
        <v>317</v>
      </c>
      <c r="D211" s="19" t="s">
        <v>422</v>
      </c>
      <c r="E211" s="19" t="s">
        <v>423</v>
      </c>
      <c r="F211" s="19" t="s">
        <v>29</v>
      </c>
      <c r="G211" s="19" t="s">
        <v>432</v>
      </c>
      <c r="H211" s="19" t="s">
        <v>433</v>
      </c>
      <c r="I211" s="19" t="s">
        <v>318</v>
      </c>
      <c r="J211" s="21">
        <v>500</v>
      </c>
    </row>
    <row r="212" spans="1:10" x14ac:dyDescent="0.45">
      <c r="A212" s="24">
        <v>46156</v>
      </c>
      <c r="B212" s="25">
        <f t="shared" si="3"/>
        <v>46143</v>
      </c>
      <c r="C212" s="26" t="s">
        <v>235</v>
      </c>
      <c r="D212" s="26" t="s">
        <v>422</v>
      </c>
      <c r="E212" s="26" t="s">
        <v>423</v>
      </c>
      <c r="F212" s="26" t="s">
        <v>26</v>
      </c>
      <c r="G212" s="26" t="s">
        <v>444</v>
      </c>
      <c r="H212" s="26" t="s">
        <v>445</v>
      </c>
      <c r="I212" s="26" t="s">
        <v>236</v>
      </c>
      <c r="J212" s="27">
        <v>94.64</v>
      </c>
    </row>
    <row r="213" spans="1:10" x14ac:dyDescent="0.45">
      <c r="A213" s="18">
        <v>46157</v>
      </c>
      <c r="B213" s="28">
        <f t="shared" si="3"/>
        <v>46143</v>
      </c>
      <c r="C213" s="19" t="s">
        <v>319</v>
      </c>
      <c r="D213" s="19" t="s">
        <v>422</v>
      </c>
      <c r="E213" s="19" t="s">
        <v>423</v>
      </c>
      <c r="F213" s="19" t="s">
        <v>29</v>
      </c>
      <c r="G213" s="19" t="s">
        <v>432</v>
      </c>
      <c r="H213" s="19" t="s">
        <v>433</v>
      </c>
      <c r="I213" s="19" t="s">
        <v>320</v>
      </c>
      <c r="J213" s="21">
        <v>361.7</v>
      </c>
    </row>
    <row r="214" spans="1:10" x14ac:dyDescent="0.45">
      <c r="A214" s="24">
        <v>46160</v>
      </c>
      <c r="B214" s="25">
        <f t="shared" si="3"/>
        <v>46143</v>
      </c>
      <c r="C214" s="26" t="s">
        <v>57</v>
      </c>
      <c r="D214" s="26" t="s">
        <v>422</v>
      </c>
      <c r="E214" s="26" t="s">
        <v>434</v>
      </c>
      <c r="F214" s="26" t="s">
        <v>36</v>
      </c>
      <c r="G214" s="26" t="s">
        <v>435</v>
      </c>
      <c r="H214" s="26" t="s">
        <v>436</v>
      </c>
      <c r="I214" s="26" t="s">
        <v>58</v>
      </c>
      <c r="J214" s="27">
        <v>2800</v>
      </c>
    </row>
    <row r="215" spans="1:10" x14ac:dyDescent="0.45">
      <c r="A215" s="18">
        <v>46162</v>
      </c>
      <c r="B215" s="28">
        <f t="shared" si="3"/>
        <v>46143</v>
      </c>
      <c r="C215" s="19" t="s">
        <v>121</v>
      </c>
      <c r="D215" s="19" t="s">
        <v>422</v>
      </c>
      <c r="E215" s="19" t="s">
        <v>423</v>
      </c>
      <c r="F215" s="19" t="s">
        <v>25</v>
      </c>
      <c r="G215" s="19" t="s">
        <v>435</v>
      </c>
      <c r="H215" s="19" t="s">
        <v>436</v>
      </c>
      <c r="I215" s="19" t="s">
        <v>216</v>
      </c>
      <c r="J215" s="21">
        <v>23.74</v>
      </c>
    </row>
    <row r="216" spans="1:10" x14ac:dyDescent="0.45">
      <c r="A216" s="24">
        <v>46162</v>
      </c>
      <c r="B216" s="25">
        <f t="shared" si="3"/>
        <v>46143</v>
      </c>
      <c r="C216" s="26" t="s">
        <v>121</v>
      </c>
      <c r="D216" s="26" t="s">
        <v>422</v>
      </c>
      <c r="E216" s="26" t="s">
        <v>434</v>
      </c>
      <c r="F216" s="26" t="s">
        <v>43</v>
      </c>
      <c r="G216" s="26" t="s">
        <v>444</v>
      </c>
      <c r="H216" s="26" t="s">
        <v>445</v>
      </c>
      <c r="I216" s="26" t="s">
        <v>144</v>
      </c>
      <c r="J216" s="27">
        <v>51</v>
      </c>
    </row>
    <row r="217" spans="1:10" x14ac:dyDescent="0.45">
      <c r="A217" s="18">
        <v>46162</v>
      </c>
      <c r="B217" s="28">
        <f t="shared" si="3"/>
        <v>46143</v>
      </c>
      <c r="C217" s="19" t="s">
        <v>121</v>
      </c>
      <c r="D217" s="19" t="s">
        <v>422</v>
      </c>
      <c r="E217" s="19" t="s">
        <v>434</v>
      </c>
      <c r="F217" s="19" t="s">
        <v>43</v>
      </c>
      <c r="G217" s="19" t="s">
        <v>444</v>
      </c>
      <c r="H217" s="19" t="s">
        <v>445</v>
      </c>
      <c r="I217" s="19" t="s">
        <v>144</v>
      </c>
      <c r="J217" s="21">
        <v>68.959999999999994</v>
      </c>
    </row>
    <row r="218" spans="1:10" x14ac:dyDescent="0.45">
      <c r="A218" s="24">
        <v>46162</v>
      </c>
      <c r="B218" s="25">
        <f t="shared" si="3"/>
        <v>46143</v>
      </c>
      <c r="C218" s="26" t="s">
        <v>121</v>
      </c>
      <c r="D218" s="26" t="s">
        <v>422</v>
      </c>
      <c r="E218" s="26" t="s">
        <v>434</v>
      </c>
      <c r="F218" s="26" t="s">
        <v>43</v>
      </c>
      <c r="G218" s="26" t="s">
        <v>444</v>
      </c>
      <c r="H218" s="26" t="s">
        <v>445</v>
      </c>
      <c r="I218" s="26" t="s">
        <v>144</v>
      </c>
      <c r="J218" s="27">
        <v>87.36</v>
      </c>
    </row>
    <row r="219" spans="1:10" x14ac:dyDescent="0.45">
      <c r="A219" s="18">
        <v>46162</v>
      </c>
      <c r="B219" s="28">
        <f t="shared" si="3"/>
        <v>46143</v>
      </c>
      <c r="C219" s="19" t="s">
        <v>121</v>
      </c>
      <c r="D219" s="19" t="s">
        <v>422</v>
      </c>
      <c r="E219" s="19" t="s">
        <v>434</v>
      </c>
      <c r="F219" s="19" t="s">
        <v>41</v>
      </c>
      <c r="G219" s="19" t="s">
        <v>435</v>
      </c>
      <c r="H219" s="19" t="s">
        <v>436</v>
      </c>
      <c r="I219" s="19" t="s">
        <v>122</v>
      </c>
      <c r="J219" s="21">
        <v>130</v>
      </c>
    </row>
    <row r="220" spans="1:10" x14ac:dyDescent="0.45">
      <c r="A220" s="24">
        <v>46162</v>
      </c>
      <c r="B220" s="25">
        <f t="shared" si="3"/>
        <v>46143</v>
      </c>
      <c r="C220" s="26" t="s">
        <v>121</v>
      </c>
      <c r="D220" s="26" t="s">
        <v>422</v>
      </c>
      <c r="E220" s="26" t="s">
        <v>434</v>
      </c>
      <c r="F220" s="26" t="s">
        <v>43</v>
      </c>
      <c r="G220" s="26" t="s">
        <v>435</v>
      </c>
      <c r="H220" s="26" t="s">
        <v>436</v>
      </c>
      <c r="I220" s="26" t="s">
        <v>145</v>
      </c>
      <c r="J220" s="27">
        <v>260</v>
      </c>
    </row>
    <row r="221" spans="1:10" x14ac:dyDescent="0.45">
      <c r="A221" s="18">
        <v>46170</v>
      </c>
      <c r="B221" s="28">
        <f t="shared" si="3"/>
        <v>46143</v>
      </c>
      <c r="C221" s="19" t="s">
        <v>337</v>
      </c>
      <c r="D221" s="19" t="s">
        <v>422</v>
      </c>
      <c r="E221" s="19" t="s">
        <v>423</v>
      </c>
      <c r="F221" s="19" t="s">
        <v>30</v>
      </c>
      <c r="G221" s="19" t="s">
        <v>437</v>
      </c>
      <c r="H221" s="19" t="s">
        <v>30</v>
      </c>
      <c r="I221" s="19" t="s">
        <v>338</v>
      </c>
      <c r="J221" s="21">
        <v>52</v>
      </c>
    </row>
    <row r="222" spans="1:10" x14ac:dyDescent="0.45">
      <c r="A222" s="24">
        <v>46171</v>
      </c>
      <c r="B222" s="25">
        <f t="shared" si="3"/>
        <v>46143</v>
      </c>
      <c r="C222" s="26" t="s">
        <v>59</v>
      </c>
      <c r="D222" s="26" t="s">
        <v>422</v>
      </c>
      <c r="E222" s="26" t="s">
        <v>434</v>
      </c>
      <c r="F222" s="26" t="s">
        <v>36</v>
      </c>
      <c r="G222" s="26" t="s">
        <v>435</v>
      </c>
      <c r="H222" s="26" t="s">
        <v>436</v>
      </c>
      <c r="I222" s="26" t="s">
        <v>60</v>
      </c>
      <c r="J222" s="27">
        <v>3000</v>
      </c>
    </row>
    <row r="223" spans="1:10" x14ac:dyDescent="0.45">
      <c r="A223" s="18">
        <v>46173</v>
      </c>
      <c r="B223" s="28">
        <f t="shared" si="3"/>
        <v>46143</v>
      </c>
      <c r="C223" s="19" t="s">
        <v>159</v>
      </c>
      <c r="D223" s="19" t="s">
        <v>422</v>
      </c>
      <c r="E223" s="19" t="s">
        <v>423</v>
      </c>
      <c r="F223" s="19" t="s">
        <v>24</v>
      </c>
      <c r="G223" s="19" t="s">
        <v>438</v>
      </c>
      <c r="H223" s="19" t="s">
        <v>439</v>
      </c>
      <c r="I223" s="19" t="s">
        <v>150</v>
      </c>
      <c r="J223" s="21">
        <v>757.33</v>
      </c>
    </row>
    <row r="224" spans="1:10" x14ac:dyDescent="0.45">
      <c r="A224" s="24">
        <v>45809</v>
      </c>
      <c r="B224" s="25">
        <f t="shared" si="3"/>
        <v>45809</v>
      </c>
      <c r="C224" s="26" t="s">
        <v>449</v>
      </c>
      <c r="D224" s="26" t="s">
        <v>450</v>
      </c>
      <c r="E224" s="26" t="s">
        <v>450</v>
      </c>
      <c r="F224" s="26" t="s">
        <v>18</v>
      </c>
      <c r="G224" s="26" t="s">
        <v>451</v>
      </c>
      <c r="H224" s="26" t="s">
        <v>18</v>
      </c>
      <c r="I224" s="26" t="s">
        <v>452</v>
      </c>
      <c r="J224" s="27">
        <v>25</v>
      </c>
    </row>
    <row r="225" spans="1:10" x14ac:dyDescent="0.45">
      <c r="A225" s="18">
        <v>45809</v>
      </c>
      <c r="B225" s="28">
        <f t="shared" si="3"/>
        <v>45809</v>
      </c>
      <c r="C225" s="19" t="s">
        <v>449</v>
      </c>
      <c r="D225" s="19" t="s">
        <v>450</v>
      </c>
      <c r="E225" s="19" t="s">
        <v>450</v>
      </c>
      <c r="F225" s="19" t="s">
        <v>17</v>
      </c>
      <c r="G225" s="19" t="s">
        <v>453</v>
      </c>
      <c r="H225" s="19" t="s">
        <v>17</v>
      </c>
      <c r="I225" s="19" t="s">
        <v>452</v>
      </c>
      <c r="J225" s="21">
        <v>150</v>
      </c>
    </row>
    <row r="226" spans="1:10" x14ac:dyDescent="0.45">
      <c r="A226" s="24">
        <v>45809</v>
      </c>
      <c r="B226" s="25">
        <f t="shared" si="3"/>
        <v>45809</v>
      </c>
      <c r="C226" s="26" t="s">
        <v>449</v>
      </c>
      <c r="D226" s="26" t="s">
        <v>450</v>
      </c>
      <c r="E226" s="26" t="s">
        <v>450</v>
      </c>
      <c r="F226" s="26" t="s">
        <v>17</v>
      </c>
      <c r="G226" s="26" t="s">
        <v>453</v>
      </c>
      <c r="H226" s="26" t="s">
        <v>17</v>
      </c>
      <c r="I226" s="26" t="s">
        <v>452</v>
      </c>
      <c r="J226" s="27">
        <v>750</v>
      </c>
    </row>
    <row r="227" spans="1:10" x14ac:dyDescent="0.45">
      <c r="A227" s="18">
        <v>45809</v>
      </c>
      <c r="B227" s="28">
        <f t="shared" si="3"/>
        <v>45809</v>
      </c>
      <c r="C227" s="19" t="s">
        <v>449</v>
      </c>
      <c r="D227" s="19" t="s">
        <v>450</v>
      </c>
      <c r="E227" s="19" t="s">
        <v>450</v>
      </c>
      <c r="F227" s="19" t="s">
        <v>21</v>
      </c>
      <c r="G227" s="19" t="s">
        <v>454</v>
      </c>
      <c r="H227" s="19" t="s">
        <v>21</v>
      </c>
      <c r="I227" s="19" t="s">
        <v>452</v>
      </c>
      <c r="J227" s="21">
        <v>-25</v>
      </c>
    </row>
    <row r="228" spans="1:10" x14ac:dyDescent="0.45">
      <c r="A228" s="24">
        <v>45809</v>
      </c>
      <c r="B228" s="25">
        <f t="shared" si="3"/>
        <v>45809</v>
      </c>
      <c r="C228" s="26" t="s">
        <v>449</v>
      </c>
      <c r="D228" s="26" t="s">
        <v>450</v>
      </c>
      <c r="E228" s="26" t="s">
        <v>450</v>
      </c>
      <c r="F228" s="26" t="s">
        <v>21</v>
      </c>
      <c r="G228" s="26" t="s">
        <v>454</v>
      </c>
      <c r="H228" s="26" t="s">
        <v>21</v>
      </c>
      <c r="I228" s="26" t="s">
        <v>452</v>
      </c>
      <c r="J228" s="27">
        <v>-150</v>
      </c>
    </row>
    <row r="229" spans="1:10" x14ac:dyDescent="0.45">
      <c r="A229" s="18">
        <v>45809</v>
      </c>
      <c r="B229" s="28">
        <f t="shared" si="3"/>
        <v>45809</v>
      </c>
      <c r="C229" s="19" t="s">
        <v>449</v>
      </c>
      <c r="D229" s="19" t="s">
        <v>450</v>
      </c>
      <c r="E229" s="19" t="s">
        <v>450</v>
      </c>
      <c r="F229" s="19" t="s">
        <v>21</v>
      </c>
      <c r="G229" s="19" t="s">
        <v>454</v>
      </c>
      <c r="H229" s="19" t="s">
        <v>21</v>
      </c>
      <c r="I229" s="19" t="s">
        <v>452</v>
      </c>
      <c r="J229" s="21">
        <v>-750</v>
      </c>
    </row>
    <row r="230" spans="1:10" x14ac:dyDescent="0.45">
      <c r="A230" s="24">
        <v>45809</v>
      </c>
      <c r="B230" s="25">
        <f t="shared" si="3"/>
        <v>45809</v>
      </c>
      <c r="C230" s="26" t="s">
        <v>455</v>
      </c>
      <c r="D230" s="26" t="s">
        <v>450</v>
      </c>
      <c r="E230" s="26" t="s">
        <v>450</v>
      </c>
      <c r="F230" s="26" t="s">
        <v>18</v>
      </c>
      <c r="G230" s="26" t="s">
        <v>451</v>
      </c>
      <c r="H230" s="26" t="s">
        <v>18</v>
      </c>
      <c r="I230" s="26" t="s">
        <v>456</v>
      </c>
      <c r="J230" s="27">
        <v>25</v>
      </c>
    </row>
    <row r="231" spans="1:10" x14ac:dyDescent="0.45">
      <c r="A231" s="18">
        <v>45809</v>
      </c>
      <c r="B231" s="28">
        <f t="shared" si="3"/>
        <v>45809</v>
      </c>
      <c r="C231" s="19" t="s">
        <v>455</v>
      </c>
      <c r="D231" s="19" t="s">
        <v>450</v>
      </c>
      <c r="E231" s="19" t="s">
        <v>450</v>
      </c>
      <c r="F231" s="19" t="s">
        <v>17</v>
      </c>
      <c r="G231" s="19" t="s">
        <v>453</v>
      </c>
      <c r="H231" s="19" t="s">
        <v>17</v>
      </c>
      <c r="I231" s="19" t="s">
        <v>456</v>
      </c>
      <c r="J231" s="21">
        <v>350</v>
      </c>
    </row>
    <row r="232" spans="1:10" x14ac:dyDescent="0.45">
      <c r="A232" s="24">
        <v>45809</v>
      </c>
      <c r="B232" s="25">
        <f t="shared" si="3"/>
        <v>45809</v>
      </c>
      <c r="C232" s="26" t="s">
        <v>455</v>
      </c>
      <c r="D232" s="26" t="s">
        <v>450</v>
      </c>
      <c r="E232" s="26" t="s">
        <v>450</v>
      </c>
      <c r="F232" s="26" t="s">
        <v>17</v>
      </c>
      <c r="G232" s="26" t="s">
        <v>453</v>
      </c>
      <c r="H232" s="26" t="s">
        <v>17</v>
      </c>
      <c r="I232" s="26" t="s">
        <v>456</v>
      </c>
      <c r="J232" s="27">
        <v>400</v>
      </c>
    </row>
    <row r="233" spans="1:10" x14ac:dyDescent="0.45">
      <c r="A233" s="18">
        <v>45809</v>
      </c>
      <c r="B233" s="28">
        <f t="shared" si="3"/>
        <v>45809</v>
      </c>
      <c r="C233" s="19" t="s">
        <v>455</v>
      </c>
      <c r="D233" s="19" t="s">
        <v>450</v>
      </c>
      <c r="E233" s="19" t="s">
        <v>450</v>
      </c>
      <c r="F233" s="19" t="s">
        <v>21</v>
      </c>
      <c r="G233" s="19" t="s">
        <v>454</v>
      </c>
      <c r="H233" s="19" t="s">
        <v>21</v>
      </c>
      <c r="I233" s="19" t="s">
        <v>456</v>
      </c>
      <c r="J233" s="21">
        <v>-25</v>
      </c>
    </row>
    <row r="234" spans="1:10" x14ac:dyDescent="0.45">
      <c r="A234" s="24">
        <v>45809</v>
      </c>
      <c r="B234" s="25">
        <f t="shared" si="3"/>
        <v>45809</v>
      </c>
      <c r="C234" s="26" t="s">
        <v>455</v>
      </c>
      <c r="D234" s="26" t="s">
        <v>450</v>
      </c>
      <c r="E234" s="26" t="s">
        <v>450</v>
      </c>
      <c r="F234" s="26" t="s">
        <v>21</v>
      </c>
      <c r="G234" s="26" t="s">
        <v>454</v>
      </c>
      <c r="H234" s="26" t="s">
        <v>21</v>
      </c>
      <c r="I234" s="26" t="s">
        <v>456</v>
      </c>
      <c r="J234" s="27">
        <v>-350</v>
      </c>
    </row>
    <row r="235" spans="1:10" x14ac:dyDescent="0.45">
      <c r="A235" s="18">
        <v>45809</v>
      </c>
      <c r="B235" s="28">
        <f t="shared" si="3"/>
        <v>45809</v>
      </c>
      <c r="C235" s="19" t="s">
        <v>455</v>
      </c>
      <c r="D235" s="19" t="s">
        <v>450</v>
      </c>
      <c r="E235" s="19" t="s">
        <v>450</v>
      </c>
      <c r="F235" s="19" t="s">
        <v>21</v>
      </c>
      <c r="G235" s="19" t="s">
        <v>454</v>
      </c>
      <c r="H235" s="19" t="s">
        <v>21</v>
      </c>
      <c r="I235" s="19" t="s">
        <v>456</v>
      </c>
      <c r="J235" s="21">
        <v>-400</v>
      </c>
    </row>
    <row r="236" spans="1:10" x14ac:dyDescent="0.45">
      <c r="A236" s="24">
        <v>45809</v>
      </c>
      <c r="B236" s="25">
        <f t="shared" si="3"/>
        <v>45809</v>
      </c>
      <c r="C236" s="26" t="s">
        <v>457</v>
      </c>
      <c r="D236" s="26" t="s">
        <v>450</v>
      </c>
      <c r="E236" s="26" t="s">
        <v>450</v>
      </c>
      <c r="F236" s="26" t="s">
        <v>17</v>
      </c>
      <c r="G236" s="26" t="s">
        <v>453</v>
      </c>
      <c r="H236" s="26" t="s">
        <v>17</v>
      </c>
      <c r="I236" s="26" t="s">
        <v>458</v>
      </c>
      <c r="J236" s="27">
        <v>50</v>
      </c>
    </row>
    <row r="237" spans="1:10" x14ac:dyDescent="0.45">
      <c r="A237" s="18">
        <v>45809</v>
      </c>
      <c r="B237" s="28">
        <f t="shared" si="3"/>
        <v>45809</v>
      </c>
      <c r="C237" s="19" t="s">
        <v>457</v>
      </c>
      <c r="D237" s="19" t="s">
        <v>450</v>
      </c>
      <c r="E237" s="19" t="s">
        <v>450</v>
      </c>
      <c r="F237" s="19" t="s">
        <v>21</v>
      </c>
      <c r="G237" s="19" t="s">
        <v>454</v>
      </c>
      <c r="H237" s="19" t="s">
        <v>21</v>
      </c>
      <c r="I237" s="19" t="s">
        <v>458</v>
      </c>
      <c r="J237" s="21">
        <v>-50</v>
      </c>
    </row>
    <row r="238" spans="1:10" x14ac:dyDescent="0.45">
      <c r="A238" s="24">
        <v>45809</v>
      </c>
      <c r="B238" s="25">
        <f t="shared" si="3"/>
        <v>45809</v>
      </c>
      <c r="C238" s="26" t="s">
        <v>459</v>
      </c>
      <c r="D238" s="26" t="s">
        <v>450</v>
      </c>
      <c r="E238" s="26" t="s">
        <v>450</v>
      </c>
      <c r="F238" s="26" t="s">
        <v>17</v>
      </c>
      <c r="G238" s="26" t="s">
        <v>453</v>
      </c>
      <c r="H238" s="26" t="s">
        <v>17</v>
      </c>
      <c r="I238" s="26" t="s">
        <v>460</v>
      </c>
      <c r="J238" s="27">
        <v>900</v>
      </c>
    </row>
    <row r="239" spans="1:10" x14ac:dyDescent="0.45">
      <c r="A239" s="18">
        <v>45809</v>
      </c>
      <c r="B239" s="28">
        <f t="shared" si="3"/>
        <v>45809</v>
      </c>
      <c r="C239" s="19" t="s">
        <v>461</v>
      </c>
      <c r="D239" s="19" t="s">
        <v>450</v>
      </c>
      <c r="E239" s="19" t="s">
        <v>450</v>
      </c>
      <c r="F239" s="19" t="s">
        <v>17</v>
      </c>
      <c r="G239" s="19" t="s">
        <v>453</v>
      </c>
      <c r="H239" s="19" t="s">
        <v>17</v>
      </c>
      <c r="I239" s="19" t="s">
        <v>462</v>
      </c>
      <c r="J239" s="21">
        <v>26</v>
      </c>
    </row>
    <row r="240" spans="1:10" x14ac:dyDescent="0.45">
      <c r="A240" s="24">
        <v>45809</v>
      </c>
      <c r="B240" s="25">
        <f t="shared" si="3"/>
        <v>45809</v>
      </c>
      <c r="C240" s="26" t="s">
        <v>461</v>
      </c>
      <c r="D240" s="26" t="s">
        <v>450</v>
      </c>
      <c r="E240" s="26" t="s">
        <v>450</v>
      </c>
      <c r="F240" s="26" t="s">
        <v>17</v>
      </c>
      <c r="G240" s="26" t="s">
        <v>453</v>
      </c>
      <c r="H240" s="26" t="s">
        <v>17</v>
      </c>
      <c r="I240" s="26" t="s">
        <v>462</v>
      </c>
      <c r="J240" s="27">
        <v>749</v>
      </c>
    </row>
    <row r="241" spans="1:10" x14ac:dyDescent="0.45">
      <c r="A241" s="18">
        <v>45809</v>
      </c>
      <c r="B241" s="28">
        <f t="shared" si="3"/>
        <v>45809</v>
      </c>
      <c r="C241" s="19" t="s">
        <v>461</v>
      </c>
      <c r="D241" s="19" t="s">
        <v>450</v>
      </c>
      <c r="E241" s="19" t="s">
        <v>450</v>
      </c>
      <c r="F241" s="19" t="s">
        <v>21</v>
      </c>
      <c r="G241" s="19" t="s">
        <v>454</v>
      </c>
      <c r="H241" s="19" t="s">
        <v>21</v>
      </c>
      <c r="I241" s="19" t="s">
        <v>462</v>
      </c>
      <c r="J241" s="21">
        <v>-26</v>
      </c>
    </row>
    <row r="242" spans="1:10" x14ac:dyDescent="0.45">
      <c r="A242" s="24">
        <v>45809</v>
      </c>
      <c r="B242" s="25">
        <f t="shared" si="3"/>
        <v>45809</v>
      </c>
      <c r="C242" s="26" t="s">
        <v>461</v>
      </c>
      <c r="D242" s="26" t="s">
        <v>450</v>
      </c>
      <c r="E242" s="26" t="s">
        <v>450</v>
      </c>
      <c r="F242" s="26" t="s">
        <v>21</v>
      </c>
      <c r="G242" s="26" t="s">
        <v>454</v>
      </c>
      <c r="H242" s="26" t="s">
        <v>21</v>
      </c>
      <c r="I242" s="26" t="s">
        <v>462</v>
      </c>
      <c r="J242" s="27">
        <v>-749</v>
      </c>
    </row>
    <row r="243" spans="1:10" x14ac:dyDescent="0.45">
      <c r="A243" s="18">
        <v>45809</v>
      </c>
      <c r="B243" s="28">
        <f t="shared" si="3"/>
        <v>45809</v>
      </c>
      <c r="C243" s="19" t="s">
        <v>463</v>
      </c>
      <c r="D243" s="19" t="s">
        <v>450</v>
      </c>
      <c r="E243" s="19" t="s">
        <v>450</v>
      </c>
      <c r="F243" s="19" t="s">
        <v>17</v>
      </c>
      <c r="G243" s="19" t="s">
        <v>453</v>
      </c>
      <c r="H243" s="19" t="s">
        <v>17</v>
      </c>
      <c r="I243" s="19" t="s">
        <v>464</v>
      </c>
      <c r="J243" s="21">
        <v>800</v>
      </c>
    </row>
    <row r="244" spans="1:10" x14ac:dyDescent="0.45">
      <c r="A244" s="24">
        <v>45809</v>
      </c>
      <c r="B244" s="25">
        <f t="shared" si="3"/>
        <v>45809</v>
      </c>
      <c r="C244" s="26" t="s">
        <v>463</v>
      </c>
      <c r="D244" s="26" t="s">
        <v>450</v>
      </c>
      <c r="E244" s="26" t="s">
        <v>450</v>
      </c>
      <c r="F244" s="26" t="s">
        <v>21</v>
      </c>
      <c r="G244" s="26" t="s">
        <v>454</v>
      </c>
      <c r="H244" s="26" t="s">
        <v>21</v>
      </c>
      <c r="I244" s="26" t="s">
        <v>464</v>
      </c>
      <c r="J244" s="27">
        <v>-800</v>
      </c>
    </row>
    <row r="245" spans="1:10" x14ac:dyDescent="0.45">
      <c r="A245" s="18">
        <v>45809</v>
      </c>
      <c r="B245" s="28">
        <f t="shared" si="3"/>
        <v>45809</v>
      </c>
      <c r="C245" s="19" t="s">
        <v>465</v>
      </c>
      <c r="D245" s="19" t="s">
        <v>450</v>
      </c>
      <c r="E245" s="19" t="s">
        <v>450</v>
      </c>
      <c r="F245" s="19" t="s">
        <v>17</v>
      </c>
      <c r="G245" s="19" t="s">
        <v>453</v>
      </c>
      <c r="H245" s="19" t="s">
        <v>17</v>
      </c>
      <c r="I245" s="19" t="s">
        <v>458</v>
      </c>
      <c r="J245" s="21">
        <v>35</v>
      </c>
    </row>
    <row r="246" spans="1:10" x14ac:dyDescent="0.45">
      <c r="A246" s="24">
        <v>45809</v>
      </c>
      <c r="B246" s="25">
        <f t="shared" si="3"/>
        <v>45809</v>
      </c>
      <c r="C246" s="26" t="s">
        <v>465</v>
      </c>
      <c r="D246" s="26" t="s">
        <v>450</v>
      </c>
      <c r="E246" s="26" t="s">
        <v>450</v>
      </c>
      <c r="F246" s="26" t="s">
        <v>21</v>
      </c>
      <c r="G246" s="26" t="s">
        <v>454</v>
      </c>
      <c r="H246" s="26" t="s">
        <v>21</v>
      </c>
      <c r="I246" s="26" t="s">
        <v>458</v>
      </c>
      <c r="J246" s="27">
        <v>-35</v>
      </c>
    </row>
    <row r="247" spans="1:10" x14ac:dyDescent="0.45">
      <c r="A247" s="18">
        <v>45810</v>
      </c>
      <c r="B247" s="28">
        <f t="shared" si="3"/>
        <v>45809</v>
      </c>
      <c r="C247" s="19" t="s">
        <v>466</v>
      </c>
      <c r="D247" s="19" t="s">
        <v>450</v>
      </c>
      <c r="E247" s="19" t="s">
        <v>450</v>
      </c>
      <c r="F247" s="19" t="s">
        <v>17</v>
      </c>
      <c r="G247" s="19" t="s">
        <v>453</v>
      </c>
      <c r="H247" s="19" t="s">
        <v>17</v>
      </c>
      <c r="I247" s="19" t="s">
        <v>467</v>
      </c>
      <c r="J247" s="21">
        <v>500</v>
      </c>
    </row>
    <row r="248" spans="1:10" x14ac:dyDescent="0.45">
      <c r="A248" s="24">
        <v>45810</v>
      </c>
      <c r="B248" s="25">
        <f t="shared" si="3"/>
        <v>45809</v>
      </c>
      <c r="C248" s="26" t="s">
        <v>468</v>
      </c>
      <c r="D248" s="26" t="s">
        <v>450</v>
      </c>
      <c r="E248" s="26" t="s">
        <v>450</v>
      </c>
      <c r="F248" s="26" t="s">
        <v>17</v>
      </c>
      <c r="G248" s="26" t="s">
        <v>453</v>
      </c>
      <c r="H248" s="26" t="s">
        <v>17</v>
      </c>
      <c r="I248" s="26" t="s">
        <v>469</v>
      </c>
      <c r="J248" s="27">
        <v>750</v>
      </c>
    </row>
    <row r="249" spans="1:10" x14ac:dyDescent="0.45">
      <c r="A249" s="18">
        <v>45811</v>
      </c>
      <c r="B249" s="28">
        <f t="shared" si="3"/>
        <v>45809</v>
      </c>
      <c r="C249" s="19" t="s">
        <v>470</v>
      </c>
      <c r="D249" s="19" t="s">
        <v>450</v>
      </c>
      <c r="E249" s="19" t="s">
        <v>450</v>
      </c>
      <c r="F249" s="19" t="s">
        <v>17</v>
      </c>
      <c r="G249" s="19" t="s">
        <v>453</v>
      </c>
      <c r="H249" s="19" t="s">
        <v>17</v>
      </c>
      <c r="I249" s="19" t="s">
        <v>471</v>
      </c>
      <c r="J249" s="21">
        <v>500</v>
      </c>
    </row>
    <row r="250" spans="1:10" x14ac:dyDescent="0.45">
      <c r="A250" s="24">
        <v>45811</v>
      </c>
      <c r="B250" s="25">
        <f t="shared" si="3"/>
        <v>45809</v>
      </c>
      <c r="C250" s="26" t="s">
        <v>472</v>
      </c>
      <c r="D250" s="26" t="s">
        <v>450</v>
      </c>
      <c r="E250" s="26" t="s">
        <v>450</v>
      </c>
      <c r="F250" s="26" t="s">
        <v>17</v>
      </c>
      <c r="G250" s="26" t="s">
        <v>453</v>
      </c>
      <c r="H250" s="26" t="s">
        <v>17</v>
      </c>
      <c r="I250" s="26" t="s">
        <v>473</v>
      </c>
      <c r="J250" s="27">
        <v>25</v>
      </c>
    </row>
    <row r="251" spans="1:10" x14ac:dyDescent="0.45">
      <c r="A251" s="18">
        <v>45811</v>
      </c>
      <c r="B251" s="28">
        <f t="shared" si="3"/>
        <v>45809</v>
      </c>
      <c r="C251" s="19" t="s">
        <v>472</v>
      </c>
      <c r="D251" s="19" t="s">
        <v>450</v>
      </c>
      <c r="E251" s="19" t="s">
        <v>450</v>
      </c>
      <c r="F251" s="19" t="s">
        <v>21</v>
      </c>
      <c r="G251" s="19" t="s">
        <v>454</v>
      </c>
      <c r="H251" s="19" t="s">
        <v>21</v>
      </c>
      <c r="I251" s="19" t="s">
        <v>473</v>
      </c>
      <c r="J251" s="21">
        <v>25</v>
      </c>
    </row>
    <row r="252" spans="1:10" x14ac:dyDescent="0.45">
      <c r="A252" s="24">
        <v>45811</v>
      </c>
      <c r="B252" s="25">
        <f t="shared" si="3"/>
        <v>45809</v>
      </c>
      <c r="C252" s="26" t="s">
        <v>472</v>
      </c>
      <c r="D252" s="26" t="s">
        <v>450</v>
      </c>
      <c r="E252" s="26" t="s">
        <v>450</v>
      </c>
      <c r="F252" s="26" t="s">
        <v>17</v>
      </c>
      <c r="G252" s="26" t="s">
        <v>453</v>
      </c>
      <c r="H252" s="26" t="s">
        <v>17</v>
      </c>
      <c r="I252" s="26" t="s">
        <v>473</v>
      </c>
      <c r="J252" s="27">
        <v>650</v>
      </c>
    </row>
    <row r="253" spans="1:10" x14ac:dyDescent="0.45">
      <c r="A253" s="18">
        <v>45811</v>
      </c>
      <c r="B253" s="28">
        <f t="shared" si="3"/>
        <v>45809</v>
      </c>
      <c r="C253" s="19" t="s">
        <v>474</v>
      </c>
      <c r="D253" s="19" t="s">
        <v>450</v>
      </c>
      <c r="E253" s="19" t="s">
        <v>450</v>
      </c>
      <c r="F253" s="19" t="s">
        <v>17</v>
      </c>
      <c r="G253" s="19" t="s">
        <v>453</v>
      </c>
      <c r="H253" s="19" t="s">
        <v>17</v>
      </c>
      <c r="I253" s="19" t="s">
        <v>475</v>
      </c>
      <c r="J253" s="21">
        <v>825</v>
      </c>
    </row>
    <row r="254" spans="1:10" x14ac:dyDescent="0.45">
      <c r="A254" s="24">
        <v>45811</v>
      </c>
      <c r="B254" s="25">
        <f t="shared" si="3"/>
        <v>45809</v>
      </c>
      <c r="C254" s="26" t="s">
        <v>476</v>
      </c>
      <c r="D254" s="26" t="s">
        <v>450</v>
      </c>
      <c r="E254" s="26" t="s">
        <v>450</v>
      </c>
      <c r="F254" s="26" t="s">
        <v>17</v>
      </c>
      <c r="G254" s="26" t="s">
        <v>453</v>
      </c>
      <c r="H254" s="26" t="s">
        <v>17</v>
      </c>
      <c r="I254" s="26" t="s">
        <v>477</v>
      </c>
      <c r="J254" s="27">
        <v>750</v>
      </c>
    </row>
    <row r="255" spans="1:10" x14ac:dyDescent="0.45">
      <c r="A255" s="18">
        <v>45813</v>
      </c>
      <c r="B255" s="28">
        <f t="shared" si="3"/>
        <v>45809</v>
      </c>
      <c r="C255" s="19" t="s">
        <v>478</v>
      </c>
      <c r="D255" s="19" t="s">
        <v>450</v>
      </c>
      <c r="E255" s="19" t="s">
        <v>450</v>
      </c>
      <c r="F255" s="19" t="s">
        <v>17</v>
      </c>
      <c r="G255" s="19" t="s">
        <v>453</v>
      </c>
      <c r="H255" s="19" t="s">
        <v>17</v>
      </c>
      <c r="I255" s="19" t="s">
        <v>479</v>
      </c>
      <c r="J255" s="21">
        <v>775</v>
      </c>
    </row>
    <row r="256" spans="1:10" x14ac:dyDescent="0.45">
      <c r="A256" s="24">
        <v>45834</v>
      </c>
      <c r="B256" s="25">
        <f t="shared" si="3"/>
        <v>45809</v>
      </c>
      <c r="C256" s="26" t="s">
        <v>468</v>
      </c>
      <c r="D256" s="26" t="s">
        <v>450</v>
      </c>
      <c r="E256" s="26" t="s">
        <v>450</v>
      </c>
      <c r="F256" s="26" t="s">
        <v>21</v>
      </c>
      <c r="G256" s="26" t="s">
        <v>454</v>
      </c>
      <c r="H256" s="26" t="s">
        <v>21</v>
      </c>
      <c r="I256" s="26" t="s">
        <v>469</v>
      </c>
      <c r="J256" s="27">
        <v>800</v>
      </c>
    </row>
    <row r="257" spans="1:10" x14ac:dyDescent="0.45">
      <c r="A257" s="18">
        <v>45839</v>
      </c>
      <c r="B257" s="28">
        <f t="shared" si="3"/>
        <v>45839</v>
      </c>
      <c r="C257" s="19" t="s">
        <v>449</v>
      </c>
      <c r="D257" s="19" t="s">
        <v>450</v>
      </c>
      <c r="E257" s="19" t="s">
        <v>450</v>
      </c>
      <c r="F257" s="19" t="s">
        <v>18</v>
      </c>
      <c r="G257" s="19" t="s">
        <v>451</v>
      </c>
      <c r="H257" s="19" t="s">
        <v>18</v>
      </c>
      <c r="I257" s="19" t="s">
        <v>452</v>
      </c>
      <c r="J257" s="21">
        <v>25</v>
      </c>
    </row>
    <row r="258" spans="1:10" x14ac:dyDescent="0.45">
      <c r="A258" s="24">
        <v>45839</v>
      </c>
      <c r="B258" s="25">
        <f t="shared" ref="B258:B321" si="4">DATE(YEAR(A258),MONTH(A258),1)</f>
        <v>45839</v>
      </c>
      <c r="C258" s="26" t="s">
        <v>449</v>
      </c>
      <c r="D258" s="26" t="s">
        <v>450</v>
      </c>
      <c r="E258" s="26" t="s">
        <v>450</v>
      </c>
      <c r="F258" s="26" t="s">
        <v>17</v>
      </c>
      <c r="G258" s="26" t="s">
        <v>453</v>
      </c>
      <c r="H258" s="26" t="s">
        <v>17</v>
      </c>
      <c r="I258" s="26" t="s">
        <v>452</v>
      </c>
      <c r="J258" s="27">
        <v>225</v>
      </c>
    </row>
    <row r="259" spans="1:10" x14ac:dyDescent="0.45">
      <c r="A259" s="18">
        <v>45839</v>
      </c>
      <c r="B259" s="28">
        <f t="shared" si="4"/>
        <v>45839</v>
      </c>
      <c r="C259" s="19" t="s">
        <v>449</v>
      </c>
      <c r="D259" s="19" t="s">
        <v>450</v>
      </c>
      <c r="E259" s="19" t="s">
        <v>450</v>
      </c>
      <c r="F259" s="19" t="s">
        <v>17</v>
      </c>
      <c r="G259" s="19" t="s">
        <v>453</v>
      </c>
      <c r="H259" s="19" t="s">
        <v>17</v>
      </c>
      <c r="I259" s="19" t="s">
        <v>452</v>
      </c>
      <c r="J259" s="21">
        <v>725</v>
      </c>
    </row>
    <row r="260" spans="1:10" x14ac:dyDescent="0.45">
      <c r="A260" s="24">
        <v>45839</v>
      </c>
      <c r="B260" s="25">
        <f t="shared" si="4"/>
        <v>45839</v>
      </c>
      <c r="C260" s="26" t="s">
        <v>449</v>
      </c>
      <c r="D260" s="26" t="s">
        <v>450</v>
      </c>
      <c r="E260" s="26" t="s">
        <v>450</v>
      </c>
      <c r="F260" s="26" t="s">
        <v>21</v>
      </c>
      <c r="G260" s="26" t="s">
        <v>454</v>
      </c>
      <c r="H260" s="26" t="s">
        <v>21</v>
      </c>
      <c r="I260" s="26" t="s">
        <v>452</v>
      </c>
      <c r="J260" s="27">
        <v>725</v>
      </c>
    </row>
    <row r="261" spans="1:10" x14ac:dyDescent="0.45">
      <c r="A261" s="18">
        <v>45839</v>
      </c>
      <c r="B261" s="28">
        <f t="shared" si="4"/>
        <v>45839</v>
      </c>
      <c r="C261" s="19" t="s">
        <v>449</v>
      </c>
      <c r="D261" s="19" t="s">
        <v>450</v>
      </c>
      <c r="E261" s="19" t="s">
        <v>450</v>
      </c>
      <c r="F261" s="19" t="s">
        <v>21</v>
      </c>
      <c r="G261" s="19" t="s">
        <v>454</v>
      </c>
      <c r="H261" s="19" t="s">
        <v>21</v>
      </c>
      <c r="I261" s="19" t="s">
        <v>452</v>
      </c>
      <c r="J261" s="21">
        <v>-25</v>
      </c>
    </row>
    <row r="262" spans="1:10" x14ac:dyDescent="0.45">
      <c r="A262" s="24">
        <v>45839</v>
      </c>
      <c r="B262" s="25">
        <f t="shared" si="4"/>
        <v>45839</v>
      </c>
      <c r="C262" s="26" t="s">
        <v>449</v>
      </c>
      <c r="D262" s="26" t="s">
        <v>450</v>
      </c>
      <c r="E262" s="26" t="s">
        <v>450</v>
      </c>
      <c r="F262" s="26" t="s">
        <v>21</v>
      </c>
      <c r="G262" s="26" t="s">
        <v>454</v>
      </c>
      <c r="H262" s="26" t="s">
        <v>21</v>
      </c>
      <c r="I262" s="26" t="s">
        <v>452</v>
      </c>
      <c r="J262" s="27">
        <v>-725</v>
      </c>
    </row>
    <row r="263" spans="1:10" x14ac:dyDescent="0.45">
      <c r="A263" s="18">
        <v>45839</v>
      </c>
      <c r="B263" s="28">
        <f t="shared" si="4"/>
        <v>45839</v>
      </c>
      <c r="C263" s="19" t="s">
        <v>470</v>
      </c>
      <c r="D263" s="19" t="s">
        <v>450</v>
      </c>
      <c r="E263" s="19" t="s">
        <v>450</v>
      </c>
      <c r="F263" s="19" t="s">
        <v>17</v>
      </c>
      <c r="G263" s="19" t="s">
        <v>453</v>
      </c>
      <c r="H263" s="19" t="s">
        <v>17</v>
      </c>
      <c r="I263" s="19" t="s">
        <v>471</v>
      </c>
      <c r="J263" s="21">
        <v>1000</v>
      </c>
    </row>
    <row r="264" spans="1:10" x14ac:dyDescent="0.45">
      <c r="A264" s="24">
        <v>45839</v>
      </c>
      <c r="B264" s="25">
        <f t="shared" si="4"/>
        <v>45839</v>
      </c>
      <c r="C264" s="26" t="s">
        <v>457</v>
      </c>
      <c r="D264" s="26" t="s">
        <v>450</v>
      </c>
      <c r="E264" s="26" t="s">
        <v>450</v>
      </c>
      <c r="F264" s="26" t="s">
        <v>17</v>
      </c>
      <c r="G264" s="26" t="s">
        <v>453</v>
      </c>
      <c r="H264" s="26" t="s">
        <v>17</v>
      </c>
      <c r="I264" s="26" t="s">
        <v>458</v>
      </c>
      <c r="J264" s="27">
        <v>50</v>
      </c>
    </row>
    <row r="265" spans="1:10" x14ac:dyDescent="0.45">
      <c r="A265" s="18">
        <v>45839</v>
      </c>
      <c r="B265" s="28">
        <f t="shared" si="4"/>
        <v>45839</v>
      </c>
      <c r="C265" s="19" t="s">
        <v>457</v>
      </c>
      <c r="D265" s="19" t="s">
        <v>450</v>
      </c>
      <c r="E265" s="19" t="s">
        <v>450</v>
      </c>
      <c r="F265" s="19" t="s">
        <v>21</v>
      </c>
      <c r="G265" s="19" t="s">
        <v>454</v>
      </c>
      <c r="H265" s="19" t="s">
        <v>21</v>
      </c>
      <c r="I265" s="19" t="s">
        <v>458</v>
      </c>
      <c r="J265" s="21">
        <v>-50</v>
      </c>
    </row>
    <row r="266" spans="1:10" x14ac:dyDescent="0.45">
      <c r="A266" s="24">
        <v>45839</v>
      </c>
      <c r="B266" s="25">
        <f t="shared" si="4"/>
        <v>45839</v>
      </c>
      <c r="C266" s="26" t="s">
        <v>472</v>
      </c>
      <c r="D266" s="26" t="s">
        <v>450</v>
      </c>
      <c r="E266" s="26" t="s">
        <v>450</v>
      </c>
      <c r="F266" s="26" t="s">
        <v>17</v>
      </c>
      <c r="G266" s="26" t="s">
        <v>453</v>
      </c>
      <c r="H266" s="26" t="s">
        <v>17</v>
      </c>
      <c r="I266" s="26" t="s">
        <v>473</v>
      </c>
      <c r="J266" s="27">
        <v>800</v>
      </c>
    </row>
    <row r="267" spans="1:10" x14ac:dyDescent="0.45">
      <c r="A267" s="18">
        <v>45839</v>
      </c>
      <c r="B267" s="28">
        <f t="shared" si="4"/>
        <v>45839</v>
      </c>
      <c r="C267" s="19" t="s">
        <v>459</v>
      </c>
      <c r="D267" s="19" t="s">
        <v>450</v>
      </c>
      <c r="E267" s="19" t="s">
        <v>450</v>
      </c>
      <c r="F267" s="19" t="s">
        <v>17</v>
      </c>
      <c r="G267" s="19" t="s">
        <v>453</v>
      </c>
      <c r="H267" s="19" t="s">
        <v>17</v>
      </c>
      <c r="I267" s="19" t="s">
        <v>460</v>
      </c>
      <c r="J267" s="21">
        <v>900</v>
      </c>
    </row>
    <row r="268" spans="1:10" x14ac:dyDescent="0.45">
      <c r="A268" s="24">
        <v>45839</v>
      </c>
      <c r="B268" s="25">
        <f t="shared" si="4"/>
        <v>45839</v>
      </c>
      <c r="C268" s="26" t="s">
        <v>461</v>
      </c>
      <c r="D268" s="26" t="s">
        <v>450</v>
      </c>
      <c r="E268" s="26" t="s">
        <v>450</v>
      </c>
      <c r="F268" s="26" t="s">
        <v>17</v>
      </c>
      <c r="G268" s="26" t="s">
        <v>453</v>
      </c>
      <c r="H268" s="26" t="s">
        <v>17</v>
      </c>
      <c r="I268" s="26" t="s">
        <v>462</v>
      </c>
      <c r="J268" s="27">
        <v>26</v>
      </c>
    </row>
    <row r="269" spans="1:10" x14ac:dyDescent="0.45">
      <c r="A269" s="18">
        <v>45839</v>
      </c>
      <c r="B269" s="28">
        <f t="shared" si="4"/>
        <v>45839</v>
      </c>
      <c r="C269" s="19" t="s">
        <v>461</v>
      </c>
      <c r="D269" s="19" t="s">
        <v>450</v>
      </c>
      <c r="E269" s="19" t="s">
        <v>450</v>
      </c>
      <c r="F269" s="19" t="s">
        <v>17</v>
      </c>
      <c r="G269" s="19" t="s">
        <v>453</v>
      </c>
      <c r="H269" s="19" t="s">
        <v>17</v>
      </c>
      <c r="I269" s="19" t="s">
        <v>462</v>
      </c>
      <c r="J269" s="21">
        <v>774</v>
      </c>
    </row>
    <row r="270" spans="1:10" x14ac:dyDescent="0.45">
      <c r="A270" s="24">
        <v>45839</v>
      </c>
      <c r="B270" s="25">
        <f t="shared" si="4"/>
        <v>45839</v>
      </c>
      <c r="C270" s="26" t="s">
        <v>461</v>
      </c>
      <c r="D270" s="26" t="s">
        <v>450</v>
      </c>
      <c r="E270" s="26" t="s">
        <v>450</v>
      </c>
      <c r="F270" s="26" t="s">
        <v>21</v>
      </c>
      <c r="G270" s="26" t="s">
        <v>454</v>
      </c>
      <c r="H270" s="26" t="s">
        <v>21</v>
      </c>
      <c r="I270" s="26" t="s">
        <v>462</v>
      </c>
      <c r="J270" s="27">
        <v>-26</v>
      </c>
    </row>
    <row r="271" spans="1:10" x14ac:dyDescent="0.45">
      <c r="A271" s="18">
        <v>45839</v>
      </c>
      <c r="B271" s="28">
        <f t="shared" si="4"/>
        <v>45839</v>
      </c>
      <c r="C271" s="19" t="s">
        <v>461</v>
      </c>
      <c r="D271" s="19" t="s">
        <v>450</v>
      </c>
      <c r="E271" s="19" t="s">
        <v>450</v>
      </c>
      <c r="F271" s="19" t="s">
        <v>21</v>
      </c>
      <c r="G271" s="19" t="s">
        <v>454</v>
      </c>
      <c r="H271" s="19" t="s">
        <v>21</v>
      </c>
      <c r="I271" s="19" t="s">
        <v>462</v>
      </c>
      <c r="J271" s="21">
        <v>-774</v>
      </c>
    </row>
    <row r="272" spans="1:10" x14ac:dyDescent="0.45">
      <c r="A272" s="24">
        <v>45839</v>
      </c>
      <c r="B272" s="25">
        <f t="shared" si="4"/>
        <v>45839</v>
      </c>
      <c r="C272" s="26" t="s">
        <v>474</v>
      </c>
      <c r="D272" s="26" t="s">
        <v>450</v>
      </c>
      <c r="E272" s="26" t="s">
        <v>450</v>
      </c>
      <c r="F272" s="26" t="s">
        <v>17</v>
      </c>
      <c r="G272" s="26" t="s">
        <v>453</v>
      </c>
      <c r="H272" s="26" t="s">
        <v>17</v>
      </c>
      <c r="I272" s="26" t="s">
        <v>475</v>
      </c>
      <c r="J272" s="27">
        <v>775</v>
      </c>
    </row>
    <row r="273" spans="1:10" x14ac:dyDescent="0.45">
      <c r="A273" s="18">
        <v>45839</v>
      </c>
      <c r="B273" s="28">
        <f t="shared" si="4"/>
        <v>45839</v>
      </c>
      <c r="C273" s="19" t="s">
        <v>468</v>
      </c>
      <c r="D273" s="19" t="s">
        <v>450</v>
      </c>
      <c r="E273" s="19" t="s">
        <v>450</v>
      </c>
      <c r="F273" s="19" t="s">
        <v>17</v>
      </c>
      <c r="G273" s="19" t="s">
        <v>453</v>
      </c>
      <c r="H273" s="19" t="s">
        <v>17</v>
      </c>
      <c r="I273" s="19" t="s">
        <v>469</v>
      </c>
      <c r="J273" s="21">
        <v>800</v>
      </c>
    </row>
    <row r="274" spans="1:10" x14ac:dyDescent="0.45">
      <c r="A274" s="24">
        <v>45839</v>
      </c>
      <c r="B274" s="25">
        <f t="shared" si="4"/>
        <v>45839</v>
      </c>
      <c r="C274" s="26" t="s">
        <v>468</v>
      </c>
      <c r="D274" s="26" t="s">
        <v>450</v>
      </c>
      <c r="E274" s="26" t="s">
        <v>450</v>
      </c>
      <c r="F274" s="26" t="s">
        <v>21</v>
      </c>
      <c r="G274" s="26" t="s">
        <v>454</v>
      </c>
      <c r="H274" s="26" t="s">
        <v>21</v>
      </c>
      <c r="I274" s="26" t="s">
        <v>469</v>
      </c>
      <c r="J274" s="27">
        <v>-800</v>
      </c>
    </row>
    <row r="275" spans="1:10" x14ac:dyDescent="0.45">
      <c r="A275" s="18">
        <v>45839</v>
      </c>
      <c r="B275" s="28">
        <f t="shared" si="4"/>
        <v>45839</v>
      </c>
      <c r="C275" s="19" t="s">
        <v>463</v>
      </c>
      <c r="D275" s="19" t="s">
        <v>450</v>
      </c>
      <c r="E275" s="19" t="s">
        <v>450</v>
      </c>
      <c r="F275" s="19" t="s">
        <v>17</v>
      </c>
      <c r="G275" s="19" t="s">
        <v>453</v>
      </c>
      <c r="H275" s="19" t="s">
        <v>17</v>
      </c>
      <c r="I275" s="19" t="s">
        <v>464</v>
      </c>
      <c r="J275" s="21">
        <v>825</v>
      </c>
    </row>
    <row r="276" spans="1:10" x14ac:dyDescent="0.45">
      <c r="A276" s="24">
        <v>45839</v>
      </c>
      <c r="B276" s="25">
        <f t="shared" si="4"/>
        <v>45839</v>
      </c>
      <c r="C276" s="26" t="s">
        <v>465</v>
      </c>
      <c r="D276" s="26" t="s">
        <v>450</v>
      </c>
      <c r="E276" s="26" t="s">
        <v>450</v>
      </c>
      <c r="F276" s="26" t="s">
        <v>17</v>
      </c>
      <c r="G276" s="26" t="s">
        <v>453</v>
      </c>
      <c r="H276" s="26" t="s">
        <v>17</v>
      </c>
      <c r="I276" s="26" t="s">
        <v>458</v>
      </c>
      <c r="J276" s="27">
        <v>35</v>
      </c>
    </row>
    <row r="277" spans="1:10" x14ac:dyDescent="0.45">
      <c r="A277" s="18">
        <v>45839</v>
      </c>
      <c r="B277" s="28">
        <f t="shared" si="4"/>
        <v>45839</v>
      </c>
      <c r="C277" s="19" t="s">
        <v>465</v>
      </c>
      <c r="D277" s="19" t="s">
        <v>450</v>
      </c>
      <c r="E277" s="19" t="s">
        <v>450</v>
      </c>
      <c r="F277" s="19" t="s">
        <v>21</v>
      </c>
      <c r="G277" s="19" t="s">
        <v>454</v>
      </c>
      <c r="H277" s="19" t="s">
        <v>21</v>
      </c>
      <c r="I277" s="19" t="s">
        <v>458</v>
      </c>
      <c r="J277" s="21">
        <v>-35</v>
      </c>
    </row>
    <row r="278" spans="1:10" x14ac:dyDescent="0.45">
      <c r="A278" s="24">
        <v>45841</v>
      </c>
      <c r="B278" s="25">
        <f t="shared" si="4"/>
        <v>45839</v>
      </c>
      <c r="C278" s="26" t="s">
        <v>476</v>
      </c>
      <c r="D278" s="26" t="s">
        <v>450</v>
      </c>
      <c r="E278" s="26" t="s">
        <v>450</v>
      </c>
      <c r="F278" s="26" t="s">
        <v>17</v>
      </c>
      <c r="G278" s="26" t="s">
        <v>453</v>
      </c>
      <c r="H278" s="26" t="s">
        <v>17</v>
      </c>
      <c r="I278" s="26" t="s">
        <v>477</v>
      </c>
      <c r="J278" s="27">
        <v>650</v>
      </c>
    </row>
    <row r="279" spans="1:10" x14ac:dyDescent="0.45">
      <c r="A279" s="18">
        <v>45844</v>
      </c>
      <c r="B279" s="28">
        <f t="shared" si="4"/>
        <v>45839</v>
      </c>
      <c r="C279" s="19" t="s">
        <v>478</v>
      </c>
      <c r="D279" s="19" t="s">
        <v>450</v>
      </c>
      <c r="E279" s="19" t="s">
        <v>450</v>
      </c>
      <c r="F279" s="19" t="s">
        <v>17</v>
      </c>
      <c r="G279" s="19" t="s">
        <v>453</v>
      </c>
      <c r="H279" s="19" t="s">
        <v>17</v>
      </c>
      <c r="I279" s="19" t="s">
        <v>479</v>
      </c>
      <c r="J279" s="21">
        <v>825</v>
      </c>
    </row>
    <row r="280" spans="1:10" x14ac:dyDescent="0.45">
      <c r="A280" s="24">
        <v>45856</v>
      </c>
      <c r="B280" s="25">
        <f t="shared" si="4"/>
        <v>45839</v>
      </c>
      <c r="C280" s="26" t="s">
        <v>474</v>
      </c>
      <c r="D280" s="26" t="s">
        <v>450</v>
      </c>
      <c r="E280" s="26" t="s">
        <v>450</v>
      </c>
      <c r="F280" s="26" t="s">
        <v>17</v>
      </c>
      <c r="G280" s="26" t="s">
        <v>453</v>
      </c>
      <c r="H280" s="26" t="s">
        <v>17</v>
      </c>
      <c r="I280" s="26" t="s">
        <v>475</v>
      </c>
      <c r="J280" s="27">
        <v>100</v>
      </c>
    </row>
    <row r="281" spans="1:10" x14ac:dyDescent="0.45">
      <c r="A281" s="18">
        <v>45856</v>
      </c>
      <c r="B281" s="28">
        <f t="shared" si="4"/>
        <v>45839</v>
      </c>
      <c r="C281" s="19" t="s">
        <v>476</v>
      </c>
      <c r="D281" s="19" t="s">
        <v>450</v>
      </c>
      <c r="E281" s="19" t="s">
        <v>450</v>
      </c>
      <c r="F281" s="19" t="s">
        <v>17</v>
      </c>
      <c r="G281" s="19" t="s">
        <v>453</v>
      </c>
      <c r="H281" s="19" t="s">
        <v>17</v>
      </c>
      <c r="I281" s="19" t="s">
        <v>477</v>
      </c>
      <c r="J281" s="21">
        <v>100</v>
      </c>
    </row>
    <row r="282" spans="1:10" x14ac:dyDescent="0.45">
      <c r="A282" s="24">
        <v>45863</v>
      </c>
      <c r="B282" s="25">
        <f t="shared" si="4"/>
        <v>45839</v>
      </c>
      <c r="C282" s="26" t="s">
        <v>461</v>
      </c>
      <c r="D282" s="26" t="s">
        <v>450</v>
      </c>
      <c r="E282" s="26" t="s">
        <v>450</v>
      </c>
      <c r="F282" s="26" t="s">
        <v>21</v>
      </c>
      <c r="G282" s="26" t="s">
        <v>454</v>
      </c>
      <c r="H282" s="26" t="s">
        <v>21</v>
      </c>
      <c r="I282" s="26" t="s">
        <v>462</v>
      </c>
      <c r="J282" s="27">
        <v>800</v>
      </c>
    </row>
    <row r="283" spans="1:10" x14ac:dyDescent="0.45">
      <c r="A283" s="18">
        <v>45867</v>
      </c>
      <c r="B283" s="28">
        <f t="shared" si="4"/>
        <v>45839</v>
      </c>
      <c r="C283" s="19" t="s">
        <v>474</v>
      </c>
      <c r="D283" s="19" t="s">
        <v>450</v>
      </c>
      <c r="E283" s="19" t="s">
        <v>450</v>
      </c>
      <c r="F283" s="19" t="s">
        <v>21</v>
      </c>
      <c r="G283" s="19" t="s">
        <v>454</v>
      </c>
      <c r="H283" s="19" t="s">
        <v>21</v>
      </c>
      <c r="I283" s="19" t="s">
        <v>475</v>
      </c>
      <c r="J283" s="21">
        <v>875</v>
      </c>
    </row>
    <row r="284" spans="1:10" x14ac:dyDescent="0.45">
      <c r="A284" s="24">
        <v>45869</v>
      </c>
      <c r="B284" s="25">
        <f t="shared" si="4"/>
        <v>45839</v>
      </c>
      <c r="C284" s="26" t="s">
        <v>449</v>
      </c>
      <c r="D284" s="26" t="s">
        <v>450</v>
      </c>
      <c r="E284" s="26" t="s">
        <v>450</v>
      </c>
      <c r="F284" s="26" t="s">
        <v>21</v>
      </c>
      <c r="G284" s="26" t="s">
        <v>454</v>
      </c>
      <c r="H284" s="26" t="s">
        <v>21</v>
      </c>
      <c r="I284" s="26" t="s">
        <v>452</v>
      </c>
      <c r="J284" s="27">
        <v>950</v>
      </c>
    </row>
    <row r="285" spans="1:10" x14ac:dyDescent="0.45">
      <c r="A285" s="18">
        <v>45870</v>
      </c>
      <c r="B285" s="28">
        <f t="shared" si="4"/>
        <v>45870</v>
      </c>
      <c r="C285" s="19" t="s">
        <v>449</v>
      </c>
      <c r="D285" s="19" t="s">
        <v>450</v>
      </c>
      <c r="E285" s="19" t="s">
        <v>450</v>
      </c>
      <c r="F285" s="19" t="s">
        <v>18</v>
      </c>
      <c r="G285" s="19" t="s">
        <v>451</v>
      </c>
      <c r="H285" s="19" t="s">
        <v>18</v>
      </c>
      <c r="I285" s="19" t="s">
        <v>452</v>
      </c>
      <c r="J285" s="21">
        <v>25</v>
      </c>
    </row>
    <row r="286" spans="1:10" x14ac:dyDescent="0.45">
      <c r="A286" s="24">
        <v>45870</v>
      </c>
      <c r="B286" s="25">
        <f t="shared" si="4"/>
        <v>45870</v>
      </c>
      <c r="C286" s="26" t="s">
        <v>449</v>
      </c>
      <c r="D286" s="26" t="s">
        <v>450</v>
      </c>
      <c r="E286" s="26" t="s">
        <v>450</v>
      </c>
      <c r="F286" s="26" t="s">
        <v>17</v>
      </c>
      <c r="G286" s="26" t="s">
        <v>453</v>
      </c>
      <c r="H286" s="26" t="s">
        <v>17</v>
      </c>
      <c r="I286" s="26" t="s">
        <v>452</v>
      </c>
      <c r="J286" s="27">
        <v>250</v>
      </c>
    </row>
    <row r="287" spans="1:10" x14ac:dyDescent="0.45">
      <c r="A287" s="18">
        <v>45870</v>
      </c>
      <c r="B287" s="28">
        <f t="shared" si="4"/>
        <v>45870</v>
      </c>
      <c r="C287" s="19" t="s">
        <v>449</v>
      </c>
      <c r="D287" s="19" t="s">
        <v>450</v>
      </c>
      <c r="E287" s="19" t="s">
        <v>450</v>
      </c>
      <c r="F287" s="19" t="s">
        <v>17</v>
      </c>
      <c r="G287" s="19" t="s">
        <v>453</v>
      </c>
      <c r="H287" s="19" t="s">
        <v>17</v>
      </c>
      <c r="I287" s="19" t="s">
        <v>452</v>
      </c>
      <c r="J287" s="21">
        <v>700</v>
      </c>
    </row>
    <row r="288" spans="1:10" x14ac:dyDescent="0.45">
      <c r="A288" s="24">
        <v>45870</v>
      </c>
      <c r="B288" s="25">
        <f t="shared" si="4"/>
        <v>45870</v>
      </c>
      <c r="C288" s="26" t="s">
        <v>449</v>
      </c>
      <c r="D288" s="26" t="s">
        <v>450</v>
      </c>
      <c r="E288" s="26" t="s">
        <v>450</v>
      </c>
      <c r="F288" s="26" t="s">
        <v>21</v>
      </c>
      <c r="G288" s="26" t="s">
        <v>454</v>
      </c>
      <c r="H288" s="26" t="s">
        <v>21</v>
      </c>
      <c r="I288" s="26" t="s">
        <v>452</v>
      </c>
      <c r="J288" s="27">
        <v>-25</v>
      </c>
    </row>
    <row r="289" spans="1:10" x14ac:dyDescent="0.45">
      <c r="A289" s="18">
        <v>45870</v>
      </c>
      <c r="B289" s="28">
        <f t="shared" si="4"/>
        <v>45870</v>
      </c>
      <c r="C289" s="19" t="s">
        <v>449</v>
      </c>
      <c r="D289" s="19" t="s">
        <v>450</v>
      </c>
      <c r="E289" s="19" t="s">
        <v>450</v>
      </c>
      <c r="F289" s="19" t="s">
        <v>21</v>
      </c>
      <c r="G289" s="19" t="s">
        <v>454</v>
      </c>
      <c r="H289" s="19" t="s">
        <v>21</v>
      </c>
      <c r="I289" s="19" t="s">
        <v>452</v>
      </c>
      <c r="J289" s="21">
        <v>-250</v>
      </c>
    </row>
    <row r="290" spans="1:10" x14ac:dyDescent="0.45">
      <c r="A290" s="24">
        <v>45870</v>
      </c>
      <c r="B290" s="25">
        <f t="shared" si="4"/>
        <v>45870</v>
      </c>
      <c r="C290" s="26" t="s">
        <v>449</v>
      </c>
      <c r="D290" s="26" t="s">
        <v>450</v>
      </c>
      <c r="E290" s="26" t="s">
        <v>450</v>
      </c>
      <c r="F290" s="26" t="s">
        <v>21</v>
      </c>
      <c r="G290" s="26" t="s">
        <v>454</v>
      </c>
      <c r="H290" s="26" t="s">
        <v>21</v>
      </c>
      <c r="I290" s="26" t="s">
        <v>452</v>
      </c>
      <c r="J290" s="27">
        <v>-700</v>
      </c>
    </row>
    <row r="291" spans="1:10" x14ac:dyDescent="0.45">
      <c r="A291" s="18">
        <v>45870</v>
      </c>
      <c r="B291" s="28">
        <f t="shared" si="4"/>
        <v>45870</v>
      </c>
      <c r="C291" s="19" t="s">
        <v>470</v>
      </c>
      <c r="D291" s="19" t="s">
        <v>450</v>
      </c>
      <c r="E291" s="19" t="s">
        <v>450</v>
      </c>
      <c r="F291" s="19" t="s">
        <v>17</v>
      </c>
      <c r="G291" s="19" t="s">
        <v>453</v>
      </c>
      <c r="H291" s="19" t="s">
        <v>17</v>
      </c>
      <c r="I291" s="19" t="s">
        <v>471</v>
      </c>
      <c r="J291" s="21">
        <v>1000</v>
      </c>
    </row>
    <row r="292" spans="1:10" x14ac:dyDescent="0.45">
      <c r="A292" s="24">
        <v>45870</v>
      </c>
      <c r="B292" s="25">
        <f t="shared" si="4"/>
        <v>45870</v>
      </c>
      <c r="C292" s="26" t="s">
        <v>457</v>
      </c>
      <c r="D292" s="26" t="s">
        <v>450</v>
      </c>
      <c r="E292" s="26" t="s">
        <v>450</v>
      </c>
      <c r="F292" s="26" t="s">
        <v>17</v>
      </c>
      <c r="G292" s="26" t="s">
        <v>453</v>
      </c>
      <c r="H292" s="26" t="s">
        <v>17</v>
      </c>
      <c r="I292" s="26" t="s">
        <v>458</v>
      </c>
      <c r="J292" s="27">
        <v>50</v>
      </c>
    </row>
    <row r="293" spans="1:10" x14ac:dyDescent="0.45">
      <c r="A293" s="18">
        <v>45870</v>
      </c>
      <c r="B293" s="28">
        <f t="shared" si="4"/>
        <v>45870</v>
      </c>
      <c r="C293" s="19" t="s">
        <v>457</v>
      </c>
      <c r="D293" s="19" t="s">
        <v>450</v>
      </c>
      <c r="E293" s="19" t="s">
        <v>450</v>
      </c>
      <c r="F293" s="19" t="s">
        <v>21</v>
      </c>
      <c r="G293" s="19" t="s">
        <v>454</v>
      </c>
      <c r="H293" s="19" t="s">
        <v>21</v>
      </c>
      <c r="I293" s="19" t="s">
        <v>458</v>
      </c>
      <c r="J293" s="21">
        <v>-50</v>
      </c>
    </row>
    <row r="294" spans="1:10" x14ac:dyDescent="0.45">
      <c r="A294" s="24">
        <v>45870</v>
      </c>
      <c r="B294" s="25">
        <f t="shared" si="4"/>
        <v>45870</v>
      </c>
      <c r="C294" s="26" t="s">
        <v>459</v>
      </c>
      <c r="D294" s="26" t="s">
        <v>450</v>
      </c>
      <c r="E294" s="26" t="s">
        <v>450</v>
      </c>
      <c r="F294" s="26" t="s">
        <v>17</v>
      </c>
      <c r="G294" s="26" t="s">
        <v>453</v>
      </c>
      <c r="H294" s="26" t="s">
        <v>17</v>
      </c>
      <c r="I294" s="26" t="s">
        <v>460</v>
      </c>
      <c r="J294" s="27">
        <v>50</v>
      </c>
    </row>
    <row r="295" spans="1:10" x14ac:dyDescent="0.45">
      <c r="A295" s="18">
        <v>45870</v>
      </c>
      <c r="B295" s="28">
        <f t="shared" si="4"/>
        <v>45870</v>
      </c>
      <c r="C295" s="19" t="s">
        <v>459</v>
      </c>
      <c r="D295" s="19" t="s">
        <v>450</v>
      </c>
      <c r="E295" s="19" t="s">
        <v>450</v>
      </c>
      <c r="F295" s="19" t="s">
        <v>17</v>
      </c>
      <c r="G295" s="19" t="s">
        <v>453</v>
      </c>
      <c r="H295" s="19" t="s">
        <v>17</v>
      </c>
      <c r="I295" s="19" t="s">
        <v>460</v>
      </c>
      <c r="J295" s="21">
        <v>900</v>
      </c>
    </row>
    <row r="296" spans="1:10" x14ac:dyDescent="0.45">
      <c r="A296" s="24">
        <v>45870</v>
      </c>
      <c r="B296" s="25">
        <f t="shared" si="4"/>
        <v>45870</v>
      </c>
      <c r="C296" s="26" t="s">
        <v>461</v>
      </c>
      <c r="D296" s="26" t="s">
        <v>450</v>
      </c>
      <c r="E296" s="26" t="s">
        <v>450</v>
      </c>
      <c r="F296" s="26" t="s">
        <v>17</v>
      </c>
      <c r="G296" s="26" t="s">
        <v>453</v>
      </c>
      <c r="H296" s="26" t="s">
        <v>17</v>
      </c>
      <c r="I296" s="26" t="s">
        <v>462</v>
      </c>
      <c r="J296" s="27">
        <v>800</v>
      </c>
    </row>
    <row r="297" spans="1:10" x14ac:dyDescent="0.45">
      <c r="A297" s="18">
        <v>45870</v>
      </c>
      <c r="B297" s="28">
        <f t="shared" si="4"/>
        <v>45870</v>
      </c>
      <c r="C297" s="19" t="s">
        <v>461</v>
      </c>
      <c r="D297" s="19" t="s">
        <v>450</v>
      </c>
      <c r="E297" s="19" t="s">
        <v>450</v>
      </c>
      <c r="F297" s="19" t="s">
        <v>21</v>
      </c>
      <c r="G297" s="19" t="s">
        <v>454</v>
      </c>
      <c r="H297" s="19" t="s">
        <v>21</v>
      </c>
      <c r="I297" s="19" t="s">
        <v>462</v>
      </c>
      <c r="J297" s="21">
        <v>-800</v>
      </c>
    </row>
    <row r="298" spans="1:10" x14ac:dyDescent="0.45">
      <c r="A298" s="24">
        <v>45870</v>
      </c>
      <c r="B298" s="25">
        <f t="shared" si="4"/>
        <v>45870</v>
      </c>
      <c r="C298" s="26" t="s">
        <v>474</v>
      </c>
      <c r="D298" s="26" t="s">
        <v>450</v>
      </c>
      <c r="E298" s="26" t="s">
        <v>450</v>
      </c>
      <c r="F298" s="26" t="s">
        <v>17</v>
      </c>
      <c r="G298" s="26" t="s">
        <v>453</v>
      </c>
      <c r="H298" s="26" t="s">
        <v>17</v>
      </c>
      <c r="I298" s="26" t="s">
        <v>475</v>
      </c>
      <c r="J298" s="27">
        <v>875</v>
      </c>
    </row>
    <row r="299" spans="1:10" x14ac:dyDescent="0.45">
      <c r="A299" s="18">
        <v>45870</v>
      </c>
      <c r="B299" s="28">
        <f t="shared" si="4"/>
        <v>45870</v>
      </c>
      <c r="C299" s="19" t="s">
        <v>474</v>
      </c>
      <c r="D299" s="19" t="s">
        <v>450</v>
      </c>
      <c r="E299" s="19" t="s">
        <v>450</v>
      </c>
      <c r="F299" s="19" t="s">
        <v>21</v>
      </c>
      <c r="G299" s="19" t="s">
        <v>454</v>
      </c>
      <c r="H299" s="19" t="s">
        <v>21</v>
      </c>
      <c r="I299" s="19" t="s">
        <v>475</v>
      </c>
      <c r="J299" s="21">
        <v>-875</v>
      </c>
    </row>
    <row r="300" spans="1:10" x14ac:dyDescent="0.45">
      <c r="A300" s="24">
        <v>45870</v>
      </c>
      <c r="B300" s="25">
        <f t="shared" si="4"/>
        <v>45870</v>
      </c>
      <c r="C300" s="26" t="s">
        <v>468</v>
      </c>
      <c r="D300" s="26" t="s">
        <v>450</v>
      </c>
      <c r="E300" s="26" t="s">
        <v>450</v>
      </c>
      <c r="F300" s="26" t="s">
        <v>17</v>
      </c>
      <c r="G300" s="26" t="s">
        <v>453</v>
      </c>
      <c r="H300" s="26" t="s">
        <v>17</v>
      </c>
      <c r="I300" s="26" t="s">
        <v>469</v>
      </c>
      <c r="J300" s="27">
        <v>800</v>
      </c>
    </row>
    <row r="301" spans="1:10" x14ac:dyDescent="0.45">
      <c r="A301" s="18">
        <v>45870</v>
      </c>
      <c r="B301" s="28">
        <f t="shared" si="4"/>
        <v>45870</v>
      </c>
      <c r="C301" s="19" t="s">
        <v>465</v>
      </c>
      <c r="D301" s="19" t="s">
        <v>450</v>
      </c>
      <c r="E301" s="19" t="s">
        <v>450</v>
      </c>
      <c r="F301" s="19" t="s">
        <v>17</v>
      </c>
      <c r="G301" s="19" t="s">
        <v>453</v>
      </c>
      <c r="H301" s="19" t="s">
        <v>17</v>
      </c>
      <c r="I301" s="19" t="s">
        <v>458</v>
      </c>
      <c r="J301" s="21">
        <v>35</v>
      </c>
    </row>
    <row r="302" spans="1:10" x14ac:dyDescent="0.45">
      <c r="A302" s="24">
        <v>45870</v>
      </c>
      <c r="B302" s="25">
        <f t="shared" si="4"/>
        <v>45870</v>
      </c>
      <c r="C302" s="26" t="s">
        <v>465</v>
      </c>
      <c r="D302" s="26" t="s">
        <v>450</v>
      </c>
      <c r="E302" s="26" t="s">
        <v>450</v>
      </c>
      <c r="F302" s="26" t="s">
        <v>21</v>
      </c>
      <c r="G302" s="26" t="s">
        <v>454</v>
      </c>
      <c r="H302" s="26" t="s">
        <v>21</v>
      </c>
      <c r="I302" s="26" t="s">
        <v>458</v>
      </c>
      <c r="J302" s="27">
        <v>-35</v>
      </c>
    </row>
    <row r="303" spans="1:10" x14ac:dyDescent="0.45">
      <c r="A303" s="18">
        <v>45870</v>
      </c>
      <c r="B303" s="28">
        <f t="shared" si="4"/>
        <v>45870</v>
      </c>
      <c r="C303" s="19" t="s">
        <v>476</v>
      </c>
      <c r="D303" s="19" t="s">
        <v>450</v>
      </c>
      <c r="E303" s="19" t="s">
        <v>450</v>
      </c>
      <c r="F303" s="19" t="s">
        <v>17</v>
      </c>
      <c r="G303" s="19" t="s">
        <v>453</v>
      </c>
      <c r="H303" s="19" t="s">
        <v>17</v>
      </c>
      <c r="I303" s="19" t="s">
        <v>477</v>
      </c>
      <c r="J303" s="21">
        <v>750</v>
      </c>
    </row>
    <row r="304" spans="1:10" x14ac:dyDescent="0.45">
      <c r="A304" s="24">
        <v>45873</v>
      </c>
      <c r="B304" s="25">
        <f t="shared" si="4"/>
        <v>45870</v>
      </c>
      <c r="C304" s="26" t="s">
        <v>459</v>
      </c>
      <c r="D304" s="26" t="s">
        <v>450</v>
      </c>
      <c r="E304" s="26" t="s">
        <v>450</v>
      </c>
      <c r="F304" s="26" t="s">
        <v>17</v>
      </c>
      <c r="G304" s="26" t="s">
        <v>453</v>
      </c>
      <c r="H304" s="26" t="s">
        <v>17</v>
      </c>
      <c r="I304" s="26" t="s">
        <v>460</v>
      </c>
      <c r="J304" s="27">
        <v>25</v>
      </c>
    </row>
    <row r="305" spans="1:10" x14ac:dyDescent="0.45">
      <c r="A305" s="18">
        <v>45875</v>
      </c>
      <c r="B305" s="28">
        <f t="shared" si="4"/>
        <v>45870</v>
      </c>
      <c r="C305" s="19" t="s">
        <v>478</v>
      </c>
      <c r="D305" s="19" t="s">
        <v>450</v>
      </c>
      <c r="E305" s="19" t="s">
        <v>450</v>
      </c>
      <c r="F305" s="19" t="s">
        <v>17</v>
      </c>
      <c r="G305" s="19" t="s">
        <v>453</v>
      </c>
      <c r="H305" s="19" t="s">
        <v>17</v>
      </c>
      <c r="I305" s="19" t="s">
        <v>479</v>
      </c>
      <c r="J305" s="21">
        <v>825</v>
      </c>
    </row>
    <row r="306" spans="1:10" x14ac:dyDescent="0.45">
      <c r="A306" s="24">
        <v>45876</v>
      </c>
      <c r="B306" s="25">
        <f t="shared" si="4"/>
        <v>45870</v>
      </c>
      <c r="C306" s="26" t="s">
        <v>472</v>
      </c>
      <c r="D306" s="26" t="s">
        <v>450</v>
      </c>
      <c r="E306" s="26" t="s">
        <v>450</v>
      </c>
      <c r="F306" s="26" t="s">
        <v>17</v>
      </c>
      <c r="G306" s="26" t="s">
        <v>453</v>
      </c>
      <c r="H306" s="26" t="s">
        <v>17</v>
      </c>
      <c r="I306" s="26" t="s">
        <v>473</v>
      </c>
      <c r="J306" s="27">
        <v>800</v>
      </c>
    </row>
    <row r="307" spans="1:10" x14ac:dyDescent="0.45">
      <c r="A307" s="18">
        <v>45876</v>
      </c>
      <c r="B307" s="28">
        <f t="shared" si="4"/>
        <v>45870</v>
      </c>
      <c r="C307" s="19" t="s">
        <v>463</v>
      </c>
      <c r="D307" s="19" t="s">
        <v>450</v>
      </c>
      <c r="E307" s="19" t="s">
        <v>450</v>
      </c>
      <c r="F307" s="19" t="s">
        <v>17</v>
      </c>
      <c r="G307" s="19" t="s">
        <v>453</v>
      </c>
      <c r="H307" s="19" t="s">
        <v>17</v>
      </c>
      <c r="I307" s="19" t="s">
        <v>464</v>
      </c>
      <c r="J307" s="21">
        <v>825</v>
      </c>
    </row>
    <row r="308" spans="1:10" x14ac:dyDescent="0.45">
      <c r="A308" s="24">
        <v>45881</v>
      </c>
      <c r="B308" s="25">
        <f t="shared" si="4"/>
        <v>45870</v>
      </c>
      <c r="C308" s="26" t="s">
        <v>468</v>
      </c>
      <c r="D308" s="26" t="s">
        <v>450</v>
      </c>
      <c r="E308" s="26" t="s">
        <v>450</v>
      </c>
      <c r="F308" s="26" t="s">
        <v>21</v>
      </c>
      <c r="G308" s="26" t="s">
        <v>454</v>
      </c>
      <c r="H308" s="26" t="s">
        <v>21</v>
      </c>
      <c r="I308" s="26" t="s">
        <v>469</v>
      </c>
      <c r="J308" s="27">
        <v>25</v>
      </c>
    </row>
    <row r="309" spans="1:10" x14ac:dyDescent="0.45">
      <c r="A309" s="18">
        <v>45884</v>
      </c>
      <c r="B309" s="28">
        <f t="shared" si="4"/>
        <v>45870</v>
      </c>
      <c r="C309" s="19" t="s">
        <v>461</v>
      </c>
      <c r="D309" s="19" t="s">
        <v>450</v>
      </c>
      <c r="E309" s="19" t="s">
        <v>450</v>
      </c>
      <c r="F309" s="19" t="s">
        <v>21</v>
      </c>
      <c r="G309" s="19" t="s">
        <v>454</v>
      </c>
      <c r="H309" s="19" t="s">
        <v>21</v>
      </c>
      <c r="I309" s="19" t="s">
        <v>462</v>
      </c>
      <c r="J309" s="21">
        <v>800</v>
      </c>
    </row>
    <row r="310" spans="1:10" x14ac:dyDescent="0.45">
      <c r="A310" s="24">
        <v>45896</v>
      </c>
      <c r="B310" s="25">
        <f t="shared" si="4"/>
        <v>45870</v>
      </c>
      <c r="C310" s="26" t="s">
        <v>474</v>
      </c>
      <c r="D310" s="26" t="s">
        <v>450</v>
      </c>
      <c r="E310" s="26" t="s">
        <v>450</v>
      </c>
      <c r="F310" s="26" t="s">
        <v>21</v>
      </c>
      <c r="G310" s="26" t="s">
        <v>454</v>
      </c>
      <c r="H310" s="26" t="s">
        <v>21</v>
      </c>
      <c r="I310" s="26" t="s">
        <v>475</v>
      </c>
      <c r="J310" s="27">
        <v>875</v>
      </c>
    </row>
    <row r="311" spans="1:10" x14ac:dyDescent="0.45">
      <c r="A311" s="18">
        <v>45900</v>
      </c>
      <c r="B311" s="28">
        <f t="shared" si="4"/>
        <v>45870</v>
      </c>
      <c r="C311" s="19" t="s">
        <v>449</v>
      </c>
      <c r="D311" s="19" t="s">
        <v>450</v>
      </c>
      <c r="E311" s="19" t="s">
        <v>450</v>
      </c>
      <c r="F311" s="19" t="s">
        <v>21</v>
      </c>
      <c r="G311" s="19" t="s">
        <v>454</v>
      </c>
      <c r="H311" s="19" t="s">
        <v>21</v>
      </c>
      <c r="I311" s="19" t="s">
        <v>452</v>
      </c>
      <c r="J311" s="21">
        <v>950</v>
      </c>
    </row>
    <row r="312" spans="1:10" x14ac:dyDescent="0.45">
      <c r="A312" s="24">
        <v>45901</v>
      </c>
      <c r="B312" s="25">
        <f t="shared" si="4"/>
        <v>45901</v>
      </c>
      <c r="C312" s="26" t="s">
        <v>449</v>
      </c>
      <c r="D312" s="26" t="s">
        <v>450</v>
      </c>
      <c r="E312" s="26" t="s">
        <v>450</v>
      </c>
      <c r="F312" s="26" t="s">
        <v>18</v>
      </c>
      <c r="G312" s="26" t="s">
        <v>451</v>
      </c>
      <c r="H312" s="26" t="s">
        <v>18</v>
      </c>
      <c r="I312" s="26" t="s">
        <v>452</v>
      </c>
      <c r="J312" s="27">
        <v>25</v>
      </c>
    </row>
    <row r="313" spans="1:10" x14ac:dyDescent="0.45">
      <c r="A313" s="18">
        <v>45901</v>
      </c>
      <c r="B313" s="28">
        <f t="shared" si="4"/>
        <v>45901</v>
      </c>
      <c r="C313" s="19" t="s">
        <v>449</v>
      </c>
      <c r="D313" s="19" t="s">
        <v>450</v>
      </c>
      <c r="E313" s="19" t="s">
        <v>450</v>
      </c>
      <c r="F313" s="19" t="s">
        <v>17</v>
      </c>
      <c r="G313" s="19" t="s">
        <v>453</v>
      </c>
      <c r="H313" s="19" t="s">
        <v>17</v>
      </c>
      <c r="I313" s="19" t="s">
        <v>452</v>
      </c>
      <c r="J313" s="21">
        <v>275</v>
      </c>
    </row>
    <row r="314" spans="1:10" x14ac:dyDescent="0.45">
      <c r="A314" s="24">
        <v>45901</v>
      </c>
      <c r="B314" s="25">
        <f t="shared" si="4"/>
        <v>45901</v>
      </c>
      <c r="C314" s="26" t="s">
        <v>449</v>
      </c>
      <c r="D314" s="26" t="s">
        <v>450</v>
      </c>
      <c r="E314" s="26" t="s">
        <v>450</v>
      </c>
      <c r="F314" s="26" t="s">
        <v>17</v>
      </c>
      <c r="G314" s="26" t="s">
        <v>453</v>
      </c>
      <c r="H314" s="26" t="s">
        <v>17</v>
      </c>
      <c r="I314" s="26" t="s">
        <v>452</v>
      </c>
      <c r="J314" s="27">
        <v>675</v>
      </c>
    </row>
    <row r="315" spans="1:10" x14ac:dyDescent="0.45">
      <c r="A315" s="18">
        <v>45901</v>
      </c>
      <c r="B315" s="28">
        <f t="shared" si="4"/>
        <v>45901</v>
      </c>
      <c r="C315" s="19" t="s">
        <v>449</v>
      </c>
      <c r="D315" s="19" t="s">
        <v>450</v>
      </c>
      <c r="E315" s="19" t="s">
        <v>450</v>
      </c>
      <c r="F315" s="19" t="s">
        <v>21</v>
      </c>
      <c r="G315" s="19" t="s">
        <v>454</v>
      </c>
      <c r="H315" s="19" t="s">
        <v>21</v>
      </c>
      <c r="I315" s="19" t="s">
        <v>452</v>
      </c>
      <c r="J315" s="21">
        <v>-25</v>
      </c>
    </row>
    <row r="316" spans="1:10" x14ac:dyDescent="0.45">
      <c r="A316" s="24">
        <v>45901</v>
      </c>
      <c r="B316" s="25">
        <f t="shared" si="4"/>
        <v>45901</v>
      </c>
      <c r="C316" s="26" t="s">
        <v>449</v>
      </c>
      <c r="D316" s="26" t="s">
        <v>450</v>
      </c>
      <c r="E316" s="26" t="s">
        <v>450</v>
      </c>
      <c r="F316" s="26" t="s">
        <v>21</v>
      </c>
      <c r="G316" s="26" t="s">
        <v>454</v>
      </c>
      <c r="H316" s="26" t="s">
        <v>21</v>
      </c>
      <c r="I316" s="26" t="s">
        <v>452</v>
      </c>
      <c r="J316" s="27">
        <v>-275</v>
      </c>
    </row>
    <row r="317" spans="1:10" x14ac:dyDescent="0.45">
      <c r="A317" s="18">
        <v>45901</v>
      </c>
      <c r="B317" s="28">
        <f t="shared" si="4"/>
        <v>45901</v>
      </c>
      <c r="C317" s="19" t="s">
        <v>449</v>
      </c>
      <c r="D317" s="19" t="s">
        <v>450</v>
      </c>
      <c r="E317" s="19" t="s">
        <v>450</v>
      </c>
      <c r="F317" s="19" t="s">
        <v>21</v>
      </c>
      <c r="G317" s="19" t="s">
        <v>454</v>
      </c>
      <c r="H317" s="19" t="s">
        <v>21</v>
      </c>
      <c r="I317" s="19" t="s">
        <v>452</v>
      </c>
      <c r="J317" s="21">
        <v>-675</v>
      </c>
    </row>
    <row r="318" spans="1:10" x14ac:dyDescent="0.45">
      <c r="A318" s="24">
        <v>45901</v>
      </c>
      <c r="B318" s="25">
        <f t="shared" si="4"/>
        <v>45901</v>
      </c>
      <c r="C318" s="26" t="s">
        <v>470</v>
      </c>
      <c r="D318" s="26" t="s">
        <v>450</v>
      </c>
      <c r="E318" s="26" t="s">
        <v>450</v>
      </c>
      <c r="F318" s="26" t="s">
        <v>17</v>
      </c>
      <c r="G318" s="26" t="s">
        <v>453</v>
      </c>
      <c r="H318" s="26" t="s">
        <v>17</v>
      </c>
      <c r="I318" s="26" t="s">
        <v>471</v>
      </c>
      <c r="J318" s="27">
        <v>1000</v>
      </c>
    </row>
    <row r="319" spans="1:10" x14ac:dyDescent="0.45">
      <c r="A319" s="18">
        <v>45901</v>
      </c>
      <c r="B319" s="28">
        <f t="shared" si="4"/>
        <v>45901</v>
      </c>
      <c r="C319" s="19" t="s">
        <v>457</v>
      </c>
      <c r="D319" s="19" t="s">
        <v>450</v>
      </c>
      <c r="E319" s="19" t="s">
        <v>450</v>
      </c>
      <c r="F319" s="19" t="s">
        <v>17</v>
      </c>
      <c r="G319" s="19" t="s">
        <v>453</v>
      </c>
      <c r="H319" s="19" t="s">
        <v>17</v>
      </c>
      <c r="I319" s="19" t="s">
        <v>458</v>
      </c>
      <c r="J319" s="21">
        <v>50</v>
      </c>
    </row>
    <row r="320" spans="1:10" x14ac:dyDescent="0.45">
      <c r="A320" s="24">
        <v>45901</v>
      </c>
      <c r="B320" s="25">
        <f t="shared" si="4"/>
        <v>45901</v>
      </c>
      <c r="C320" s="26" t="s">
        <v>457</v>
      </c>
      <c r="D320" s="26" t="s">
        <v>450</v>
      </c>
      <c r="E320" s="26" t="s">
        <v>450</v>
      </c>
      <c r="F320" s="26" t="s">
        <v>21</v>
      </c>
      <c r="G320" s="26" t="s">
        <v>454</v>
      </c>
      <c r="H320" s="26" t="s">
        <v>21</v>
      </c>
      <c r="I320" s="26" t="s">
        <v>458</v>
      </c>
      <c r="J320" s="27">
        <v>-50</v>
      </c>
    </row>
    <row r="321" spans="1:10" x14ac:dyDescent="0.45">
      <c r="A321" s="18">
        <v>45901</v>
      </c>
      <c r="B321" s="28">
        <f t="shared" si="4"/>
        <v>45901</v>
      </c>
      <c r="C321" s="19" t="s">
        <v>472</v>
      </c>
      <c r="D321" s="19" t="s">
        <v>450</v>
      </c>
      <c r="E321" s="19" t="s">
        <v>450</v>
      </c>
      <c r="F321" s="19" t="s">
        <v>17</v>
      </c>
      <c r="G321" s="19" t="s">
        <v>453</v>
      </c>
      <c r="H321" s="19" t="s">
        <v>17</v>
      </c>
      <c r="I321" s="19" t="s">
        <v>473</v>
      </c>
      <c r="J321" s="21">
        <v>800</v>
      </c>
    </row>
    <row r="322" spans="1:10" x14ac:dyDescent="0.45">
      <c r="A322" s="24">
        <v>45901</v>
      </c>
      <c r="B322" s="25">
        <f t="shared" ref="B322:B385" si="5">DATE(YEAR(A322),MONTH(A322),1)</f>
        <v>45901</v>
      </c>
      <c r="C322" s="26" t="s">
        <v>459</v>
      </c>
      <c r="D322" s="26" t="s">
        <v>450</v>
      </c>
      <c r="E322" s="26" t="s">
        <v>450</v>
      </c>
      <c r="F322" s="26" t="s">
        <v>17</v>
      </c>
      <c r="G322" s="26" t="s">
        <v>453</v>
      </c>
      <c r="H322" s="26" t="s">
        <v>17</v>
      </c>
      <c r="I322" s="26" t="s">
        <v>460</v>
      </c>
      <c r="J322" s="27">
        <v>25</v>
      </c>
    </row>
    <row r="323" spans="1:10" x14ac:dyDescent="0.45">
      <c r="A323" s="18">
        <v>45901</v>
      </c>
      <c r="B323" s="28">
        <f t="shared" si="5"/>
        <v>45901</v>
      </c>
      <c r="C323" s="19" t="s">
        <v>459</v>
      </c>
      <c r="D323" s="19" t="s">
        <v>450</v>
      </c>
      <c r="E323" s="19" t="s">
        <v>450</v>
      </c>
      <c r="F323" s="19" t="s">
        <v>17</v>
      </c>
      <c r="G323" s="19" t="s">
        <v>453</v>
      </c>
      <c r="H323" s="19" t="s">
        <v>17</v>
      </c>
      <c r="I323" s="19" t="s">
        <v>460</v>
      </c>
      <c r="J323" s="21">
        <v>925</v>
      </c>
    </row>
    <row r="324" spans="1:10" x14ac:dyDescent="0.45">
      <c r="A324" s="24">
        <v>45901</v>
      </c>
      <c r="B324" s="25">
        <f t="shared" si="5"/>
        <v>45901</v>
      </c>
      <c r="C324" s="26" t="s">
        <v>461</v>
      </c>
      <c r="D324" s="26" t="s">
        <v>450</v>
      </c>
      <c r="E324" s="26" t="s">
        <v>450</v>
      </c>
      <c r="F324" s="26" t="s">
        <v>17</v>
      </c>
      <c r="G324" s="26" t="s">
        <v>453</v>
      </c>
      <c r="H324" s="26" t="s">
        <v>17</v>
      </c>
      <c r="I324" s="26" t="s">
        <v>462</v>
      </c>
      <c r="J324" s="27">
        <v>800</v>
      </c>
    </row>
    <row r="325" spans="1:10" x14ac:dyDescent="0.45">
      <c r="A325" s="18">
        <v>45901</v>
      </c>
      <c r="B325" s="28">
        <f t="shared" si="5"/>
        <v>45901</v>
      </c>
      <c r="C325" s="19" t="s">
        <v>461</v>
      </c>
      <c r="D325" s="19" t="s">
        <v>450</v>
      </c>
      <c r="E325" s="19" t="s">
        <v>450</v>
      </c>
      <c r="F325" s="19" t="s">
        <v>21</v>
      </c>
      <c r="G325" s="19" t="s">
        <v>454</v>
      </c>
      <c r="H325" s="19" t="s">
        <v>21</v>
      </c>
      <c r="I325" s="19" t="s">
        <v>462</v>
      </c>
      <c r="J325" s="21">
        <v>-800</v>
      </c>
    </row>
    <row r="326" spans="1:10" x14ac:dyDescent="0.45">
      <c r="A326" s="24">
        <v>45901</v>
      </c>
      <c r="B326" s="25">
        <f t="shared" si="5"/>
        <v>45901</v>
      </c>
      <c r="C326" s="26" t="s">
        <v>474</v>
      </c>
      <c r="D326" s="26" t="s">
        <v>450</v>
      </c>
      <c r="E326" s="26" t="s">
        <v>450</v>
      </c>
      <c r="F326" s="26" t="s">
        <v>17</v>
      </c>
      <c r="G326" s="26" t="s">
        <v>453</v>
      </c>
      <c r="H326" s="26" t="s">
        <v>17</v>
      </c>
      <c r="I326" s="26" t="s">
        <v>475</v>
      </c>
      <c r="J326" s="27">
        <v>875</v>
      </c>
    </row>
    <row r="327" spans="1:10" x14ac:dyDescent="0.45">
      <c r="A327" s="18">
        <v>45901</v>
      </c>
      <c r="B327" s="28">
        <f t="shared" si="5"/>
        <v>45901</v>
      </c>
      <c r="C327" s="19" t="s">
        <v>474</v>
      </c>
      <c r="D327" s="19" t="s">
        <v>450</v>
      </c>
      <c r="E327" s="19" t="s">
        <v>450</v>
      </c>
      <c r="F327" s="19" t="s">
        <v>21</v>
      </c>
      <c r="G327" s="19" t="s">
        <v>454</v>
      </c>
      <c r="H327" s="19" t="s">
        <v>21</v>
      </c>
      <c r="I327" s="19" t="s">
        <v>475</v>
      </c>
      <c r="J327" s="21">
        <v>-875</v>
      </c>
    </row>
    <row r="328" spans="1:10" x14ac:dyDescent="0.45">
      <c r="A328" s="24">
        <v>45901</v>
      </c>
      <c r="B328" s="25">
        <f t="shared" si="5"/>
        <v>45901</v>
      </c>
      <c r="C328" s="26" t="s">
        <v>468</v>
      </c>
      <c r="D328" s="26" t="s">
        <v>450</v>
      </c>
      <c r="E328" s="26" t="s">
        <v>450</v>
      </c>
      <c r="F328" s="26" t="s">
        <v>17</v>
      </c>
      <c r="G328" s="26" t="s">
        <v>453</v>
      </c>
      <c r="H328" s="26" t="s">
        <v>17</v>
      </c>
      <c r="I328" s="26" t="s">
        <v>469</v>
      </c>
      <c r="J328" s="27">
        <v>25</v>
      </c>
    </row>
    <row r="329" spans="1:10" x14ac:dyDescent="0.45">
      <c r="A329" s="18">
        <v>45901</v>
      </c>
      <c r="B329" s="28">
        <f t="shared" si="5"/>
        <v>45901</v>
      </c>
      <c r="C329" s="19" t="s">
        <v>468</v>
      </c>
      <c r="D329" s="19" t="s">
        <v>450</v>
      </c>
      <c r="E329" s="19" t="s">
        <v>450</v>
      </c>
      <c r="F329" s="19" t="s">
        <v>21</v>
      </c>
      <c r="G329" s="19" t="s">
        <v>454</v>
      </c>
      <c r="H329" s="19" t="s">
        <v>21</v>
      </c>
      <c r="I329" s="19" t="s">
        <v>469</v>
      </c>
      <c r="J329" s="21">
        <v>-25</v>
      </c>
    </row>
    <row r="330" spans="1:10" x14ac:dyDescent="0.45">
      <c r="A330" s="24">
        <v>45901</v>
      </c>
      <c r="B330" s="25">
        <f t="shared" si="5"/>
        <v>45901</v>
      </c>
      <c r="C330" s="26" t="s">
        <v>465</v>
      </c>
      <c r="D330" s="26" t="s">
        <v>450</v>
      </c>
      <c r="E330" s="26" t="s">
        <v>450</v>
      </c>
      <c r="F330" s="26" t="s">
        <v>17</v>
      </c>
      <c r="G330" s="26" t="s">
        <v>453</v>
      </c>
      <c r="H330" s="26" t="s">
        <v>17</v>
      </c>
      <c r="I330" s="26" t="s">
        <v>458</v>
      </c>
      <c r="J330" s="27">
        <v>35</v>
      </c>
    </row>
    <row r="331" spans="1:10" x14ac:dyDescent="0.45">
      <c r="A331" s="18">
        <v>45901</v>
      </c>
      <c r="B331" s="28">
        <f t="shared" si="5"/>
        <v>45901</v>
      </c>
      <c r="C331" s="19" t="s">
        <v>465</v>
      </c>
      <c r="D331" s="19" t="s">
        <v>450</v>
      </c>
      <c r="E331" s="19" t="s">
        <v>450</v>
      </c>
      <c r="F331" s="19" t="s">
        <v>21</v>
      </c>
      <c r="G331" s="19" t="s">
        <v>454</v>
      </c>
      <c r="H331" s="19" t="s">
        <v>21</v>
      </c>
      <c r="I331" s="19" t="s">
        <v>458</v>
      </c>
      <c r="J331" s="21">
        <v>-35</v>
      </c>
    </row>
    <row r="332" spans="1:10" x14ac:dyDescent="0.45">
      <c r="A332" s="24">
        <v>45903</v>
      </c>
      <c r="B332" s="25">
        <f t="shared" si="5"/>
        <v>45901</v>
      </c>
      <c r="C332" s="26" t="s">
        <v>476</v>
      </c>
      <c r="D332" s="26" t="s">
        <v>450</v>
      </c>
      <c r="E332" s="26" t="s">
        <v>450</v>
      </c>
      <c r="F332" s="26" t="s">
        <v>17</v>
      </c>
      <c r="G332" s="26" t="s">
        <v>453</v>
      </c>
      <c r="H332" s="26" t="s">
        <v>17</v>
      </c>
      <c r="I332" s="26" t="s">
        <v>477</v>
      </c>
      <c r="J332" s="27">
        <v>750</v>
      </c>
    </row>
    <row r="333" spans="1:10" x14ac:dyDescent="0.45">
      <c r="A333" s="18">
        <v>45905</v>
      </c>
      <c r="B333" s="28">
        <f t="shared" si="5"/>
        <v>45901</v>
      </c>
      <c r="C333" s="19" t="s">
        <v>480</v>
      </c>
      <c r="D333" s="19" t="s">
        <v>450</v>
      </c>
      <c r="E333" s="19" t="s">
        <v>450</v>
      </c>
      <c r="F333" s="19" t="s">
        <v>19</v>
      </c>
      <c r="G333" s="19" t="s">
        <v>481</v>
      </c>
      <c r="H333" s="19" t="s">
        <v>19</v>
      </c>
      <c r="I333" s="19" t="s">
        <v>482</v>
      </c>
      <c r="J333" s="21">
        <v>137.75</v>
      </c>
    </row>
    <row r="334" spans="1:10" x14ac:dyDescent="0.45">
      <c r="A334" s="24">
        <v>45905</v>
      </c>
      <c r="B334" s="25">
        <f t="shared" si="5"/>
        <v>45901</v>
      </c>
      <c r="C334" s="26" t="s">
        <v>478</v>
      </c>
      <c r="D334" s="26" t="s">
        <v>450</v>
      </c>
      <c r="E334" s="26" t="s">
        <v>450</v>
      </c>
      <c r="F334" s="26" t="s">
        <v>17</v>
      </c>
      <c r="G334" s="26" t="s">
        <v>453</v>
      </c>
      <c r="H334" s="26" t="s">
        <v>17</v>
      </c>
      <c r="I334" s="26" t="s">
        <v>479</v>
      </c>
      <c r="J334" s="27">
        <v>825</v>
      </c>
    </row>
    <row r="335" spans="1:10" x14ac:dyDescent="0.45">
      <c r="A335" s="18">
        <v>45905</v>
      </c>
      <c r="B335" s="28">
        <f t="shared" si="5"/>
        <v>45901</v>
      </c>
      <c r="C335" s="19" t="s">
        <v>468</v>
      </c>
      <c r="D335" s="19" t="s">
        <v>450</v>
      </c>
      <c r="E335" s="19" t="s">
        <v>450</v>
      </c>
      <c r="F335" s="19" t="s">
        <v>21</v>
      </c>
      <c r="G335" s="19" t="s">
        <v>454</v>
      </c>
      <c r="H335" s="19" t="s">
        <v>21</v>
      </c>
      <c r="I335" s="19" t="s">
        <v>469</v>
      </c>
      <c r="J335" s="21">
        <v>25</v>
      </c>
    </row>
    <row r="336" spans="1:10" x14ac:dyDescent="0.45">
      <c r="A336" s="24">
        <v>45905</v>
      </c>
      <c r="B336" s="25">
        <f t="shared" si="5"/>
        <v>45901</v>
      </c>
      <c r="C336" s="26" t="s">
        <v>468</v>
      </c>
      <c r="D336" s="26" t="s">
        <v>450</v>
      </c>
      <c r="E336" s="26" t="s">
        <v>450</v>
      </c>
      <c r="F336" s="26" t="s">
        <v>17</v>
      </c>
      <c r="G336" s="26" t="s">
        <v>453</v>
      </c>
      <c r="H336" s="26" t="s">
        <v>17</v>
      </c>
      <c r="I336" s="26" t="s">
        <v>469</v>
      </c>
      <c r="J336" s="27">
        <v>775</v>
      </c>
    </row>
    <row r="337" spans="1:10" x14ac:dyDescent="0.45">
      <c r="A337" s="18">
        <v>45906</v>
      </c>
      <c r="B337" s="28">
        <f t="shared" si="5"/>
        <v>45901</v>
      </c>
      <c r="C337" s="19" t="s">
        <v>463</v>
      </c>
      <c r="D337" s="19" t="s">
        <v>450</v>
      </c>
      <c r="E337" s="19" t="s">
        <v>450</v>
      </c>
      <c r="F337" s="19" t="s">
        <v>17</v>
      </c>
      <c r="G337" s="19" t="s">
        <v>453</v>
      </c>
      <c r="H337" s="19" t="s">
        <v>17</v>
      </c>
      <c r="I337" s="19" t="s">
        <v>464</v>
      </c>
      <c r="J337" s="21">
        <v>825</v>
      </c>
    </row>
    <row r="338" spans="1:10" x14ac:dyDescent="0.45">
      <c r="A338" s="24">
        <v>45923</v>
      </c>
      <c r="B338" s="25">
        <f t="shared" si="5"/>
        <v>45901</v>
      </c>
      <c r="C338" s="26" t="s">
        <v>466</v>
      </c>
      <c r="D338" s="26" t="s">
        <v>450</v>
      </c>
      <c r="E338" s="26" t="s">
        <v>450</v>
      </c>
      <c r="F338" s="26" t="s">
        <v>17</v>
      </c>
      <c r="G338" s="26" t="s">
        <v>453</v>
      </c>
      <c r="H338" s="26" t="s">
        <v>17</v>
      </c>
      <c r="I338" s="26" t="s">
        <v>467</v>
      </c>
      <c r="J338" s="27">
        <v>395</v>
      </c>
    </row>
    <row r="339" spans="1:10" x14ac:dyDescent="0.45">
      <c r="A339" s="18">
        <v>45924</v>
      </c>
      <c r="B339" s="28">
        <f t="shared" si="5"/>
        <v>45901</v>
      </c>
      <c r="C339" s="19" t="s">
        <v>474</v>
      </c>
      <c r="D339" s="19" t="s">
        <v>450</v>
      </c>
      <c r="E339" s="19" t="s">
        <v>450</v>
      </c>
      <c r="F339" s="19" t="s">
        <v>21</v>
      </c>
      <c r="G339" s="19" t="s">
        <v>454</v>
      </c>
      <c r="H339" s="19" t="s">
        <v>21</v>
      </c>
      <c r="I339" s="19" t="s">
        <v>475</v>
      </c>
      <c r="J339" s="21">
        <v>875</v>
      </c>
    </row>
    <row r="340" spans="1:10" x14ac:dyDescent="0.45">
      <c r="A340" s="24">
        <v>45926</v>
      </c>
      <c r="B340" s="25">
        <f t="shared" si="5"/>
        <v>45901</v>
      </c>
      <c r="C340" s="26" t="s">
        <v>461</v>
      </c>
      <c r="D340" s="26" t="s">
        <v>450</v>
      </c>
      <c r="E340" s="26" t="s">
        <v>450</v>
      </c>
      <c r="F340" s="26" t="s">
        <v>21</v>
      </c>
      <c r="G340" s="26" t="s">
        <v>454</v>
      </c>
      <c r="H340" s="26" t="s">
        <v>21</v>
      </c>
      <c r="I340" s="26" t="s">
        <v>462</v>
      </c>
      <c r="J340" s="27">
        <v>800</v>
      </c>
    </row>
    <row r="341" spans="1:10" x14ac:dyDescent="0.45">
      <c r="A341" s="18">
        <v>45928</v>
      </c>
      <c r="B341" s="28">
        <f t="shared" si="5"/>
        <v>45901</v>
      </c>
      <c r="C341" s="19" t="s">
        <v>449</v>
      </c>
      <c r="D341" s="19" t="s">
        <v>450</v>
      </c>
      <c r="E341" s="19" t="s">
        <v>450</v>
      </c>
      <c r="F341" s="19" t="s">
        <v>21</v>
      </c>
      <c r="G341" s="19" t="s">
        <v>454</v>
      </c>
      <c r="H341" s="19" t="s">
        <v>21</v>
      </c>
      <c r="I341" s="19" t="s">
        <v>452</v>
      </c>
      <c r="J341" s="21">
        <v>950</v>
      </c>
    </row>
    <row r="342" spans="1:10" x14ac:dyDescent="0.45">
      <c r="A342" s="24">
        <v>45931</v>
      </c>
      <c r="B342" s="25">
        <f t="shared" si="5"/>
        <v>45931</v>
      </c>
      <c r="C342" s="26" t="s">
        <v>449</v>
      </c>
      <c r="D342" s="26" t="s">
        <v>450</v>
      </c>
      <c r="E342" s="26" t="s">
        <v>450</v>
      </c>
      <c r="F342" s="26" t="s">
        <v>18</v>
      </c>
      <c r="G342" s="26" t="s">
        <v>451</v>
      </c>
      <c r="H342" s="26" t="s">
        <v>18</v>
      </c>
      <c r="I342" s="26" t="s">
        <v>452</v>
      </c>
      <c r="J342" s="27">
        <v>25</v>
      </c>
    </row>
    <row r="343" spans="1:10" x14ac:dyDescent="0.45">
      <c r="A343" s="18">
        <v>45931</v>
      </c>
      <c r="B343" s="28">
        <f t="shared" si="5"/>
        <v>45931</v>
      </c>
      <c r="C343" s="19" t="s">
        <v>449</v>
      </c>
      <c r="D343" s="19" t="s">
        <v>450</v>
      </c>
      <c r="E343" s="19" t="s">
        <v>450</v>
      </c>
      <c r="F343" s="19" t="s">
        <v>17</v>
      </c>
      <c r="G343" s="19" t="s">
        <v>453</v>
      </c>
      <c r="H343" s="19" t="s">
        <v>17</v>
      </c>
      <c r="I343" s="19" t="s">
        <v>452</v>
      </c>
      <c r="J343" s="21">
        <v>300</v>
      </c>
    </row>
    <row r="344" spans="1:10" x14ac:dyDescent="0.45">
      <c r="A344" s="24">
        <v>45931</v>
      </c>
      <c r="B344" s="25">
        <f t="shared" si="5"/>
        <v>45931</v>
      </c>
      <c r="C344" s="26" t="s">
        <v>449</v>
      </c>
      <c r="D344" s="26" t="s">
        <v>450</v>
      </c>
      <c r="E344" s="26" t="s">
        <v>450</v>
      </c>
      <c r="F344" s="26" t="s">
        <v>17</v>
      </c>
      <c r="G344" s="26" t="s">
        <v>453</v>
      </c>
      <c r="H344" s="26" t="s">
        <v>17</v>
      </c>
      <c r="I344" s="26" t="s">
        <v>452</v>
      </c>
      <c r="J344" s="27">
        <v>650</v>
      </c>
    </row>
    <row r="345" spans="1:10" x14ac:dyDescent="0.45">
      <c r="A345" s="18">
        <v>45931</v>
      </c>
      <c r="B345" s="28">
        <f t="shared" si="5"/>
        <v>45931</v>
      </c>
      <c r="C345" s="19" t="s">
        <v>449</v>
      </c>
      <c r="D345" s="19" t="s">
        <v>450</v>
      </c>
      <c r="E345" s="19" t="s">
        <v>450</v>
      </c>
      <c r="F345" s="19" t="s">
        <v>21</v>
      </c>
      <c r="G345" s="19" t="s">
        <v>454</v>
      </c>
      <c r="H345" s="19" t="s">
        <v>21</v>
      </c>
      <c r="I345" s="19" t="s">
        <v>452</v>
      </c>
      <c r="J345" s="21">
        <v>-25</v>
      </c>
    </row>
    <row r="346" spans="1:10" x14ac:dyDescent="0.45">
      <c r="A346" s="24">
        <v>45931</v>
      </c>
      <c r="B346" s="25">
        <f t="shared" si="5"/>
        <v>45931</v>
      </c>
      <c r="C346" s="26" t="s">
        <v>449</v>
      </c>
      <c r="D346" s="26" t="s">
        <v>450</v>
      </c>
      <c r="E346" s="26" t="s">
        <v>450</v>
      </c>
      <c r="F346" s="26" t="s">
        <v>21</v>
      </c>
      <c r="G346" s="26" t="s">
        <v>454</v>
      </c>
      <c r="H346" s="26" t="s">
        <v>21</v>
      </c>
      <c r="I346" s="26" t="s">
        <v>452</v>
      </c>
      <c r="J346" s="27">
        <v>-300</v>
      </c>
    </row>
    <row r="347" spans="1:10" x14ac:dyDescent="0.45">
      <c r="A347" s="18">
        <v>45931</v>
      </c>
      <c r="B347" s="28">
        <f t="shared" si="5"/>
        <v>45931</v>
      </c>
      <c r="C347" s="19" t="s">
        <v>449</v>
      </c>
      <c r="D347" s="19" t="s">
        <v>450</v>
      </c>
      <c r="E347" s="19" t="s">
        <v>450</v>
      </c>
      <c r="F347" s="19" t="s">
        <v>21</v>
      </c>
      <c r="G347" s="19" t="s">
        <v>454</v>
      </c>
      <c r="H347" s="19" t="s">
        <v>21</v>
      </c>
      <c r="I347" s="19" t="s">
        <v>452</v>
      </c>
      <c r="J347" s="21">
        <v>-650</v>
      </c>
    </row>
    <row r="348" spans="1:10" x14ac:dyDescent="0.45">
      <c r="A348" s="24">
        <v>45931</v>
      </c>
      <c r="B348" s="25">
        <f t="shared" si="5"/>
        <v>45931</v>
      </c>
      <c r="C348" s="26" t="s">
        <v>470</v>
      </c>
      <c r="D348" s="26" t="s">
        <v>450</v>
      </c>
      <c r="E348" s="26" t="s">
        <v>450</v>
      </c>
      <c r="F348" s="26" t="s">
        <v>17</v>
      </c>
      <c r="G348" s="26" t="s">
        <v>453</v>
      </c>
      <c r="H348" s="26" t="s">
        <v>17</v>
      </c>
      <c r="I348" s="26" t="s">
        <v>471</v>
      </c>
      <c r="J348" s="27">
        <v>1000</v>
      </c>
    </row>
    <row r="349" spans="1:10" x14ac:dyDescent="0.45">
      <c r="A349" s="18">
        <v>45931</v>
      </c>
      <c r="B349" s="28">
        <f t="shared" si="5"/>
        <v>45931</v>
      </c>
      <c r="C349" s="19" t="s">
        <v>457</v>
      </c>
      <c r="D349" s="19" t="s">
        <v>450</v>
      </c>
      <c r="E349" s="19" t="s">
        <v>450</v>
      </c>
      <c r="F349" s="19" t="s">
        <v>17</v>
      </c>
      <c r="G349" s="19" t="s">
        <v>453</v>
      </c>
      <c r="H349" s="19" t="s">
        <v>17</v>
      </c>
      <c r="I349" s="19" t="s">
        <v>458</v>
      </c>
      <c r="J349" s="21">
        <v>50</v>
      </c>
    </row>
    <row r="350" spans="1:10" x14ac:dyDescent="0.45">
      <c r="A350" s="24">
        <v>45931</v>
      </c>
      <c r="B350" s="25">
        <f t="shared" si="5"/>
        <v>45931</v>
      </c>
      <c r="C350" s="26" t="s">
        <v>457</v>
      </c>
      <c r="D350" s="26" t="s">
        <v>450</v>
      </c>
      <c r="E350" s="26" t="s">
        <v>450</v>
      </c>
      <c r="F350" s="26" t="s">
        <v>21</v>
      </c>
      <c r="G350" s="26" t="s">
        <v>454</v>
      </c>
      <c r="H350" s="26" t="s">
        <v>21</v>
      </c>
      <c r="I350" s="26" t="s">
        <v>458</v>
      </c>
      <c r="J350" s="27">
        <v>-50</v>
      </c>
    </row>
    <row r="351" spans="1:10" x14ac:dyDescent="0.45">
      <c r="A351" s="18">
        <v>45931</v>
      </c>
      <c r="B351" s="28">
        <f t="shared" si="5"/>
        <v>45931</v>
      </c>
      <c r="C351" s="19" t="s">
        <v>459</v>
      </c>
      <c r="D351" s="19" t="s">
        <v>450</v>
      </c>
      <c r="E351" s="19" t="s">
        <v>450</v>
      </c>
      <c r="F351" s="19" t="s">
        <v>17</v>
      </c>
      <c r="G351" s="19" t="s">
        <v>453</v>
      </c>
      <c r="H351" s="19" t="s">
        <v>17</v>
      </c>
      <c r="I351" s="19" t="s">
        <v>460</v>
      </c>
      <c r="J351" s="21">
        <v>25</v>
      </c>
    </row>
    <row r="352" spans="1:10" x14ac:dyDescent="0.45">
      <c r="A352" s="24">
        <v>45931</v>
      </c>
      <c r="B352" s="25">
        <f t="shared" si="5"/>
        <v>45931</v>
      </c>
      <c r="C352" s="26" t="s">
        <v>459</v>
      </c>
      <c r="D352" s="26" t="s">
        <v>450</v>
      </c>
      <c r="E352" s="26" t="s">
        <v>450</v>
      </c>
      <c r="F352" s="26" t="s">
        <v>17</v>
      </c>
      <c r="G352" s="26" t="s">
        <v>453</v>
      </c>
      <c r="H352" s="26" t="s">
        <v>17</v>
      </c>
      <c r="I352" s="26" t="s">
        <v>460</v>
      </c>
      <c r="J352" s="27">
        <v>925</v>
      </c>
    </row>
    <row r="353" spans="1:10" x14ac:dyDescent="0.45">
      <c r="A353" s="18">
        <v>45931</v>
      </c>
      <c r="B353" s="28">
        <f t="shared" si="5"/>
        <v>45931</v>
      </c>
      <c r="C353" s="19" t="s">
        <v>461</v>
      </c>
      <c r="D353" s="19" t="s">
        <v>450</v>
      </c>
      <c r="E353" s="19" t="s">
        <v>450</v>
      </c>
      <c r="F353" s="19" t="s">
        <v>17</v>
      </c>
      <c r="G353" s="19" t="s">
        <v>453</v>
      </c>
      <c r="H353" s="19" t="s">
        <v>17</v>
      </c>
      <c r="I353" s="19" t="s">
        <v>462</v>
      </c>
      <c r="J353" s="21">
        <v>800</v>
      </c>
    </row>
    <row r="354" spans="1:10" x14ac:dyDescent="0.45">
      <c r="A354" s="24">
        <v>45931</v>
      </c>
      <c r="B354" s="25">
        <f t="shared" si="5"/>
        <v>45931</v>
      </c>
      <c r="C354" s="26" t="s">
        <v>461</v>
      </c>
      <c r="D354" s="26" t="s">
        <v>450</v>
      </c>
      <c r="E354" s="26" t="s">
        <v>450</v>
      </c>
      <c r="F354" s="26" t="s">
        <v>21</v>
      </c>
      <c r="G354" s="26" t="s">
        <v>454</v>
      </c>
      <c r="H354" s="26" t="s">
        <v>21</v>
      </c>
      <c r="I354" s="26" t="s">
        <v>462</v>
      </c>
      <c r="J354" s="27">
        <v>-800</v>
      </c>
    </row>
    <row r="355" spans="1:10" x14ac:dyDescent="0.45">
      <c r="A355" s="18">
        <v>45931</v>
      </c>
      <c r="B355" s="28">
        <f t="shared" si="5"/>
        <v>45931</v>
      </c>
      <c r="C355" s="19" t="s">
        <v>474</v>
      </c>
      <c r="D355" s="19" t="s">
        <v>450</v>
      </c>
      <c r="E355" s="19" t="s">
        <v>450</v>
      </c>
      <c r="F355" s="19" t="s">
        <v>17</v>
      </c>
      <c r="G355" s="19" t="s">
        <v>453</v>
      </c>
      <c r="H355" s="19" t="s">
        <v>17</v>
      </c>
      <c r="I355" s="19" t="s">
        <v>475</v>
      </c>
      <c r="J355" s="21">
        <v>875</v>
      </c>
    </row>
    <row r="356" spans="1:10" x14ac:dyDescent="0.45">
      <c r="A356" s="24">
        <v>45931</v>
      </c>
      <c r="B356" s="25">
        <f t="shared" si="5"/>
        <v>45931</v>
      </c>
      <c r="C356" s="26" t="s">
        <v>474</v>
      </c>
      <c r="D356" s="26" t="s">
        <v>450</v>
      </c>
      <c r="E356" s="26" t="s">
        <v>450</v>
      </c>
      <c r="F356" s="26" t="s">
        <v>21</v>
      </c>
      <c r="G356" s="26" t="s">
        <v>454</v>
      </c>
      <c r="H356" s="26" t="s">
        <v>21</v>
      </c>
      <c r="I356" s="26" t="s">
        <v>475</v>
      </c>
      <c r="J356" s="27">
        <v>-875</v>
      </c>
    </row>
    <row r="357" spans="1:10" x14ac:dyDescent="0.45">
      <c r="A357" s="18">
        <v>45931</v>
      </c>
      <c r="B357" s="28">
        <f t="shared" si="5"/>
        <v>45931</v>
      </c>
      <c r="C357" s="19" t="s">
        <v>468</v>
      </c>
      <c r="D357" s="19" t="s">
        <v>450</v>
      </c>
      <c r="E357" s="19" t="s">
        <v>450</v>
      </c>
      <c r="F357" s="19" t="s">
        <v>17</v>
      </c>
      <c r="G357" s="19" t="s">
        <v>453</v>
      </c>
      <c r="H357" s="19" t="s">
        <v>17</v>
      </c>
      <c r="I357" s="19" t="s">
        <v>469</v>
      </c>
      <c r="J357" s="21">
        <v>25</v>
      </c>
    </row>
    <row r="358" spans="1:10" x14ac:dyDescent="0.45">
      <c r="A358" s="24">
        <v>45931</v>
      </c>
      <c r="B358" s="25">
        <f t="shared" si="5"/>
        <v>45931</v>
      </c>
      <c r="C358" s="26" t="s">
        <v>468</v>
      </c>
      <c r="D358" s="26" t="s">
        <v>450</v>
      </c>
      <c r="E358" s="26" t="s">
        <v>450</v>
      </c>
      <c r="F358" s="26" t="s">
        <v>21</v>
      </c>
      <c r="G358" s="26" t="s">
        <v>454</v>
      </c>
      <c r="H358" s="26" t="s">
        <v>21</v>
      </c>
      <c r="I358" s="26" t="s">
        <v>469</v>
      </c>
      <c r="J358" s="27">
        <v>-25</v>
      </c>
    </row>
    <row r="359" spans="1:10" x14ac:dyDescent="0.45">
      <c r="A359" s="18">
        <v>45931</v>
      </c>
      <c r="B359" s="28">
        <f t="shared" si="5"/>
        <v>45931</v>
      </c>
      <c r="C359" s="19" t="s">
        <v>465</v>
      </c>
      <c r="D359" s="19" t="s">
        <v>450</v>
      </c>
      <c r="E359" s="19" t="s">
        <v>450</v>
      </c>
      <c r="F359" s="19" t="s">
        <v>17</v>
      </c>
      <c r="G359" s="19" t="s">
        <v>453</v>
      </c>
      <c r="H359" s="19" t="s">
        <v>17</v>
      </c>
      <c r="I359" s="19" t="s">
        <v>458</v>
      </c>
      <c r="J359" s="21">
        <v>35</v>
      </c>
    </row>
    <row r="360" spans="1:10" x14ac:dyDescent="0.45">
      <c r="A360" s="24">
        <v>45931</v>
      </c>
      <c r="B360" s="25">
        <f t="shared" si="5"/>
        <v>45931</v>
      </c>
      <c r="C360" s="26" t="s">
        <v>465</v>
      </c>
      <c r="D360" s="26" t="s">
        <v>450</v>
      </c>
      <c r="E360" s="26" t="s">
        <v>450</v>
      </c>
      <c r="F360" s="26" t="s">
        <v>21</v>
      </c>
      <c r="G360" s="26" t="s">
        <v>454</v>
      </c>
      <c r="H360" s="26" t="s">
        <v>21</v>
      </c>
      <c r="I360" s="26" t="s">
        <v>458</v>
      </c>
      <c r="J360" s="27">
        <v>-35</v>
      </c>
    </row>
    <row r="361" spans="1:10" x14ac:dyDescent="0.45">
      <c r="A361" s="18">
        <v>45932</v>
      </c>
      <c r="B361" s="28">
        <f t="shared" si="5"/>
        <v>45931</v>
      </c>
      <c r="C361" s="19" t="s">
        <v>463</v>
      </c>
      <c r="D361" s="19" t="s">
        <v>450</v>
      </c>
      <c r="E361" s="19" t="s">
        <v>450</v>
      </c>
      <c r="F361" s="19" t="s">
        <v>17</v>
      </c>
      <c r="G361" s="19" t="s">
        <v>453</v>
      </c>
      <c r="H361" s="19" t="s">
        <v>17</v>
      </c>
      <c r="I361" s="19" t="s">
        <v>464</v>
      </c>
      <c r="J361" s="21">
        <v>825</v>
      </c>
    </row>
    <row r="362" spans="1:10" x14ac:dyDescent="0.45">
      <c r="A362" s="24">
        <v>45933</v>
      </c>
      <c r="B362" s="25">
        <f t="shared" si="5"/>
        <v>45931</v>
      </c>
      <c r="C362" s="26" t="s">
        <v>472</v>
      </c>
      <c r="D362" s="26" t="s">
        <v>450</v>
      </c>
      <c r="E362" s="26" t="s">
        <v>450</v>
      </c>
      <c r="F362" s="26" t="s">
        <v>21</v>
      </c>
      <c r="G362" s="26" t="s">
        <v>454</v>
      </c>
      <c r="H362" s="26" t="s">
        <v>21</v>
      </c>
      <c r="I362" s="26" t="s">
        <v>473</v>
      </c>
      <c r="J362" s="27">
        <v>25</v>
      </c>
    </row>
    <row r="363" spans="1:10" x14ac:dyDescent="0.45">
      <c r="A363" s="18">
        <v>45933</v>
      </c>
      <c r="B363" s="28">
        <f t="shared" si="5"/>
        <v>45931</v>
      </c>
      <c r="C363" s="19" t="s">
        <v>472</v>
      </c>
      <c r="D363" s="19" t="s">
        <v>450</v>
      </c>
      <c r="E363" s="19" t="s">
        <v>450</v>
      </c>
      <c r="F363" s="19" t="s">
        <v>17</v>
      </c>
      <c r="G363" s="19" t="s">
        <v>453</v>
      </c>
      <c r="H363" s="19" t="s">
        <v>17</v>
      </c>
      <c r="I363" s="19" t="s">
        <v>473</v>
      </c>
      <c r="J363" s="21">
        <v>100</v>
      </c>
    </row>
    <row r="364" spans="1:10" x14ac:dyDescent="0.45">
      <c r="A364" s="24">
        <v>45933</v>
      </c>
      <c r="B364" s="25">
        <f t="shared" si="5"/>
        <v>45931</v>
      </c>
      <c r="C364" s="26" t="s">
        <v>472</v>
      </c>
      <c r="D364" s="26" t="s">
        <v>450</v>
      </c>
      <c r="E364" s="26" t="s">
        <v>450</v>
      </c>
      <c r="F364" s="26" t="s">
        <v>17</v>
      </c>
      <c r="G364" s="26" t="s">
        <v>453</v>
      </c>
      <c r="H364" s="26" t="s">
        <v>17</v>
      </c>
      <c r="I364" s="26" t="s">
        <v>473</v>
      </c>
      <c r="J364" s="27">
        <v>675</v>
      </c>
    </row>
    <row r="365" spans="1:10" x14ac:dyDescent="0.45">
      <c r="A365" s="18">
        <v>45933</v>
      </c>
      <c r="B365" s="28">
        <f t="shared" si="5"/>
        <v>45931</v>
      </c>
      <c r="C365" s="19" t="s">
        <v>468</v>
      </c>
      <c r="D365" s="19" t="s">
        <v>450</v>
      </c>
      <c r="E365" s="19" t="s">
        <v>450</v>
      </c>
      <c r="F365" s="19" t="s">
        <v>21</v>
      </c>
      <c r="G365" s="19" t="s">
        <v>454</v>
      </c>
      <c r="H365" s="19" t="s">
        <v>21</v>
      </c>
      <c r="I365" s="19" t="s">
        <v>469</v>
      </c>
      <c r="J365" s="21">
        <v>25</v>
      </c>
    </row>
    <row r="366" spans="1:10" x14ac:dyDescent="0.45">
      <c r="A366" s="24">
        <v>45933</v>
      </c>
      <c r="B366" s="25">
        <f t="shared" si="5"/>
        <v>45931</v>
      </c>
      <c r="C366" s="26" t="s">
        <v>468</v>
      </c>
      <c r="D366" s="26" t="s">
        <v>450</v>
      </c>
      <c r="E366" s="26" t="s">
        <v>450</v>
      </c>
      <c r="F366" s="26" t="s">
        <v>17</v>
      </c>
      <c r="G366" s="26" t="s">
        <v>453</v>
      </c>
      <c r="H366" s="26" t="s">
        <v>17</v>
      </c>
      <c r="I366" s="26" t="s">
        <v>469</v>
      </c>
      <c r="J366" s="27">
        <v>775</v>
      </c>
    </row>
    <row r="367" spans="1:10" x14ac:dyDescent="0.45">
      <c r="A367" s="18">
        <v>45933</v>
      </c>
      <c r="B367" s="28">
        <f t="shared" si="5"/>
        <v>45931</v>
      </c>
      <c r="C367" s="19" t="s">
        <v>476</v>
      </c>
      <c r="D367" s="19" t="s">
        <v>450</v>
      </c>
      <c r="E367" s="19" t="s">
        <v>450</v>
      </c>
      <c r="F367" s="19" t="s">
        <v>17</v>
      </c>
      <c r="G367" s="19" t="s">
        <v>453</v>
      </c>
      <c r="H367" s="19" t="s">
        <v>17</v>
      </c>
      <c r="I367" s="19" t="s">
        <v>477</v>
      </c>
      <c r="J367" s="21">
        <v>750</v>
      </c>
    </row>
    <row r="368" spans="1:10" x14ac:dyDescent="0.45">
      <c r="A368" s="24">
        <v>45936</v>
      </c>
      <c r="B368" s="25">
        <f t="shared" si="5"/>
        <v>45931</v>
      </c>
      <c r="C368" s="26" t="s">
        <v>466</v>
      </c>
      <c r="D368" s="26" t="s">
        <v>450</v>
      </c>
      <c r="E368" s="26" t="s">
        <v>450</v>
      </c>
      <c r="F368" s="26" t="s">
        <v>18</v>
      </c>
      <c r="G368" s="26" t="s">
        <v>451</v>
      </c>
      <c r="H368" s="26" t="s">
        <v>18</v>
      </c>
      <c r="I368" s="26" t="s">
        <v>467</v>
      </c>
      <c r="J368" s="27">
        <v>25</v>
      </c>
    </row>
    <row r="369" spans="1:10" x14ac:dyDescent="0.45">
      <c r="A369" s="18">
        <v>45936</v>
      </c>
      <c r="B369" s="28">
        <f t="shared" si="5"/>
        <v>45931</v>
      </c>
      <c r="C369" s="19" t="s">
        <v>466</v>
      </c>
      <c r="D369" s="19" t="s">
        <v>450</v>
      </c>
      <c r="E369" s="19" t="s">
        <v>450</v>
      </c>
      <c r="F369" s="19" t="s">
        <v>17</v>
      </c>
      <c r="G369" s="19" t="s">
        <v>453</v>
      </c>
      <c r="H369" s="19" t="s">
        <v>17</v>
      </c>
      <c r="I369" s="19" t="s">
        <v>467</v>
      </c>
      <c r="J369" s="21">
        <v>80</v>
      </c>
    </row>
    <row r="370" spans="1:10" x14ac:dyDescent="0.45">
      <c r="A370" s="24">
        <v>45936</v>
      </c>
      <c r="B370" s="25">
        <f t="shared" si="5"/>
        <v>45931</v>
      </c>
      <c r="C370" s="26" t="s">
        <v>466</v>
      </c>
      <c r="D370" s="26" t="s">
        <v>450</v>
      </c>
      <c r="E370" s="26" t="s">
        <v>450</v>
      </c>
      <c r="F370" s="26" t="s">
        <v>17</v>
      </c>
      <c r="G370" s="26" t="s">
        <v>453</v>
      </c>
      <c r="H370" s="26" t="s">
        <v>17</v>
      </c>
      <c r="I370" s="26" t="s">
        <v>467</v>
      </c>
      <c r="J370" s="27">
        <v>89</v>
      </c>
    </row>
    <row r="371" spans="1:10" x14ac:dyDescent="0.45">
      <c r="A371" s="18">
        <v>45936</v>
      </c>
      <c r="B371" s="28">
        <f t="shared" si="5"/>
        <v>45931</v>
      </c>
      <c r="C371" s="19" t="s">
        <v>478</v>
      </c>
      <c r="D371" s="19" t="s">
        <v>450</v>
      </c>
      <c r="E371" s="19" t="s">
        <v>450</v>
      </c>
      <c r="F371" s="19" t="s">
        <v>17</v>
      </c>
      <c r="G371" s="19" t="s">
        <v>453</v>
      </c>
      <c r="H371" s="19" t="s">
        <v>17</v>
      </c>
      <c r="I371" s="19" t="s">
        <v>479</v>
      </c>
      <c r="J371" s="21">
        <v>825</v>
      </c>
    </row>
    <row r="372" spans="1:10" x14ac:dyDescent="0.45">
      <c r="A372" s="24">
        <v>45959</v>
      </c>
      <c r="B372" s="25">
        <f t="shared" si="5"/>
        <v>45931</v>
      </c>
      <c r="C372" s="26" t="s">
        <v>461</v>
      </c>
      <c r="D372" s="26" t="s">
        <v>450</v>
      </c>
      <c r="E372" s="26" t="s">
        <v>450</v>
      </c>
      <c r="F372" s="26" t="s">
        <v>21</v>
      </c>
      <c r="G372" s="26" t="s">
        <v>454</v>
      </c>
      <c r="H372" s="26" t="s">
        <v>21</v>
      </c>
      <c r="I372" s="26" t="s">
        <v>462</v>
      </c>
      <c r="J372" s="27">
        <v>800</v>
      </c>
    </row>
    <row r="373" spans="1:10" x14ac:dyDescent="0.45">
      <c r="A373" s="18">
        <v>45960</v>
      </c>
      <c r="B373" s="28">
        <f t="shared" si="5"/>
        <v>45931</v>
      </c>
      <c r="C373" s="19" t="s">
        <v>449</v>
      </c>
      <c r="D373" s="19" t="s">
        <v>450</v>
      </c>
      <c r="E373" s="19" t="s">
        <v>450</v>
      </c>
      <c r="F373" s="19" t="s">
        <v>21</v>
      </c>
      <c r="G373" s="19" t="s">
        <v>454</v>
      </c>
      <c r="H373" s="19" t="s">
        <v>21</v>
      </c>
      <c r="I373" s="19" t="s">
        <v>452</v>
      </c>
      <c r="J373" s="21">
        <v>950</v>
      </c>
    </row>
    <row r="374" spans="1:10" x14ac:dyDescent="0.45">
      <c r="A374" s="24">
        <v>45962</v>
      </c>
      <c r="B374" s="25">
        <f t="shared" si="5"/>
        <v>45962</v>
      </c>
      <c r="C374" s="26" t="s">
        <v>449</v>
      </c>
      <c r="D374" s="26" t="s">
        <v>450</v>
      </c>
      <c r="E374" s="26" t="s">
        <v>450</v>
      </c>
      <c r="F374" s="26" t="s">
        <v>18</v>
      </c>
      <c r="G374" s="26" t="s">
        <v>451</v>
      </c>
      <c r="H374" s="26" t="s">
        <v>18</v>
      </c>
      <c r="I374" s="26" t="s">
        <v>452</v>
      </c>
      <c r="J374" s="27">
        <v>25</v>
      </c>
    </row>
    <row r="375" spans="1:10" x14ac:dyDescent="0.45">
      <c r="A375" s="18">
        <v>45962</v>
      </c>
      <c r="B375" s="28">
        <f t="shared" si="5"/>
        <v>45962</v>
      </c>
      <c r="C375" s="19" t="s">
        <v>449</v>
      </c>
      <c r="D375" s="19" t="s">
        <v>450</v>
      </c>
      <c r="E375" s="19" t="s">
        <v>450</v>
      </c>
      <c r="F375" s="19" t="s">
        <v>17</v>
      </c>
      <c r="G375" s="19" t="s">
        <v>453</v>
      </c>
      <c r="H375" s="19" t="s">
        <v>17</v>
      </c>
      <c r="I375" s="19" t="s">
        <v>452</v>
      </c>
      <c r="J375" s="21">
        <v>325</v>
      </c>
    </row>
    <row r="376" spans="1:10" x14ac:dyDescent="0.45">
      <c r="A376" s="24">
        <v>45962</v>
      </c>
      <c r="B376" s="25">
        <f t="shared" si="5"/>
        <v>45962</v>
      </c>
      <c r="C376" s="26" t="s">
        <v>449</v>
      </c>
      <c r="D376" s="26" t="s">
        <v>450</v>
      </c>
      <c r="E376" s="26" t="s">
        <v>450</v>
      </c>
      <c r="F376" s="26" t="s">
        <v>17</v>
      </c>
      <c r="G376" s="26" t="s">
        <v>453</v>
      </c>
      <c r="H376" s="26" t="s">
        <v>17</v>
      </c>
      <c r="I376" s="26" t="s">
        <v>452</v>
      </c>
      <c r="J376" s="27">
        <v>625</v>
      </c>
    </row>
    <row r="377" spans="1:10" x14ac:dyDescent="0.45">
      <c r="A377" s="18">
        <v>45962</v>
      </c>
      <c r="B377" s="28">
        <f t="shared" si="5"/>
        <v>45962</v>
      </c>
      <c r="C377" s="19" t="s">
        <v>449</v>
      </c>
      <c r="D377" s="19" t="s">
        <v>450</v>
      </c>
      <c r="E377" s="19" t="s">
        <v>450</v>
      </c>
      <c r="F377" s="19" t="s">
        <v>21</v>
      </c>
      <c r="G377" s="19" t="s">
        <v>454</v>
      </c>
      <c r="H377" s="19" t="s">
        <v>21</v>
      </c>
      <c r="I377" s="19" t="s">
        <v>452</v>
      </c>
      <c r="J377" s="21">
        <v>-25</v>
      </c>
    </row>
    <row r="378" spans="1:10" x14ac:dyDescent="0.45">
      <c r="A378" s="24">
        <v>45962</v>
      </c>
      <c r="B378" s="25">
        <f t="shared" si="5"/>
        <v>45962</v>
      </c>
      <c r="C378" s="26" t="s">
        <v>449</v>
      </c>
      <c r="D378" s="26" t="s">
        <v>450</v>
      </c>
      <c r="E378" s="26" t="s">
        <v>450</v>
      </c>
      <c r="F378" s="26" t="s">
        <v>21</v>
      </c>
      <c r="G378" s="26" t="s">
        <v>454</v>
      </c>
      <c r="H378" s="26" t="s">
        <v>21</v>
      </c>
      <c r="I378" s="26" t="s">
        <v>452</v>
      </c>
      <c r="J378" s="27">
        <v>-325</v>
      </c>
    </row>
    <row r="379" spans="1:10" x14ac:dyDescent="0.45">
      <c r="A379" s="18">
        <v>45962</v>
      </c>
      <c r="B379" s="28">
        <f t="shared" si="5"/>
        <v>45962</v>
      </c>
      <c r="C379" s="19" t="s">
        <v>449</v>
      </c>
      <c r="D379" s="19" t="s">
        <v>450</v>
      </c>
      <c r="E379" s="19" t="s">
        <v>450</v>
      </c>
      <c r="F379" s="19" t="s">
        <v>21</v>
      </c>
      <c r="G379" s="19" t="s">
        <v>454</v>
      </c>
      <c r="H379" s="19" t="s">
        <v>21</v>
      </c>
      <c r="I379" s="19" t="s">
        <v>452</v>
      </c>
      <c r="J379" s="21">
        <v>-625</v>
      </c>
    </row>
    <row r="380" spans="1:10" x14ac:dyDescent="0.45">
      <c r="A380" s="24">
        <v>45962</v>
      </c>
      <c r="B380" s="25">
        <f t="shared" si="5"/>
        <v>45962</v>
      </c>
      <c r="C380" s="26" t="s">
        <v>470</v>
      </c>
      <c r="D380" s="26" t="s">
        <v>450</v>
      </c>
      <c r="E380" s="26" t="s">
        <v>450</v>
      </c>
      <c r="F380" s="26" t="s">
        <v>17</v>
      </c>
      <c r="G380" s="26" t="s">
        <v>453</v>
      </c>
      <c r="H380" s="26" t="s">
        <v>17</v>
      </c>
      <c r="I380" s="26" t="s">
        <v>471</v>
      </c>
      <c r="J380" s="27">
        <v>1000</v>
      </c>
    </row>
    <row r="381" spans="1:10" x14ac:dyDescent="0.45">
      <c r="A381" s="18">
        <v>45962</v>
      </c>
      <c r="B381" s="28">
        <f t="shared" si="5"/>
        <v>45962</v>
      </c>
      <c r="C381" s="19" t="s">
        <v>457</v>
      </c>
      <c r="D381" s="19" t="s">
        <v>450</v>
      </c>
      <c r="E381" s="19" t="s">
        <v>450</v>
      </c>
      <c r="F381" s="19" t="s">
        <v>17</v>
      </c>
      <c r="G381" s="19" t="s">
        <v>453</v>
      </c>
      <c r="H381" s="19" t="s">
        <v>17</v>
      </c>
      <c r="I381" s="19" t="s">
        <v>458</v>
      </c>
      <c r="J381" s="21">
        <v>50</v>
      </c>
    </row>
    <row r="382" spans="1:10" x14ac:dyDescent="0.45">
      <c r="A382" s="24">
        <v>45962</v>
      </c>
      <c r="B382" s="25">
        <f t="shared" si="5"/>
        <v>45962</v>
      </c>
      <c r="C382" s="26" t="s">
        <v>457</v>
      </c>
      <c r="D382" s="26" t="s">
        <v>450</v>
      </c>
      <c r="E382" s="26" t="s">
        <v>450</v>
      </c>
      <c r="F382" s="26" t="s">
        <v>21</v>
      </c>
      <c r="G382" s="26" t="s">
        <v>454</v>
      </c>
      <c r="H382" s="26" t="s">
        <v>21</v>
      </c>
      <c r="I382" s="26" t="s">
        <v>458</v>
      </c>
      <c r="J382" s="27">
        <v>-50</v>
      </c>
    </row>
    <row r="383" spans="1:10" x14ac:dyDescent="0.45">
      <c r="A383" s="18">
        <v>45962</v>
      </c>
      <c r="B383" s="28">
        <f t="shared" si="5"/>
        <v>45962</v>
      </c>
      <c r="C383" s="19" t="s">
        <v>459</v>
      </c>
      <c r="D383" s="19" t="s">
        <v>450</v>
      </c>
      <c r="E383" s="19" t="s">
        <v>450</v>
      </c>
      <c r="F383" s="19" t="s">
        <v>17</v>
      </c>
      <c r="G383" s="19" t="s">
        <v>453</v>
      </c>
      <c r="H383" s="19" t="s">
        <v>17</v>
      </c>
      <c r="I383" s="19" t="s">
        <v>460</v>
      </c>
      <c r="J383" s="21">
        <v>25</v>
      </c>
    </row>
    <row r="384" spans="1:10" x14ac:dyDescent="0.45">
      <c r="A384" s="24">
        <v>45962</v>
      </c>
      <c r="B384" s="25">
        <f t="shared" si="5"/>
        <v>45962</v>
      </c>
      <c r="C384" s="26" t="s">
        <v>459</v>
      </c>
      <c r="D384" s="26" t="s">
        <v>450</v>
      </c>
      <c r="E384" s="26" t="s">
        <v>450</v>
      </c>
      <c r="F384" s="26" t="s">
        <v>17</v>
      </c>
      <c r="G384" s="26" t="s">
        <v>453</v>
      </c>
      <c r="H384" s="26" t="s">
        <v>17</v>
      </c>
      <c r="I384" s="26" t="s">
        <v>460</v>
      </c>
      <c r="J384" s="27">
        <v>925</v>
      </c>
    </row>
    <row r="385" spans="1:10" x14ac:dyDescent="0.45">
      <c r="A385" s="18">
        <v>45962</v>
      </c>
      <c r="B385" s="28">
        <f t="shared" si="5"/>
        <v>45962</v>
      </c>
      <c r="C385" s="19" t="s">
        <v>461</v>
      </c>
      <c r="D385" s="19" t="s">
        <v>450</v>
      </c>
      <c r="E385" s="19" t="s">
        <v>450</v>
      </c>
      <c r="F385" s="19" t="s">
        <v>17</v>
      </c>
      <c r="G385" s="19" t="s">
        <v>453</v>
      </c>
      <c r="H385" s="19" t="s">
        <v>17</v>
      </c>
      <c r="I385" s="19" t="s">
        <v>462</v>
      </c>
      <c r="J385" s="21">
        <v>800</v>
      </c>
    </row>
    <row r="386" spans="1:10" x14ac:dyDescent="0.45">
      <c r="A386" s="24">
        <v>45962</v>
      </c>
      <c r="B386" s="25">
        <f t="shared" ref="B386:B449" si="6">DATE(YEAR(A386),MONTH(A386),1)</f>
        <v>45962</v>
      </c>
      <c r="C386" s="26" t="s">
        <v>461</v>
      </c>
      <c r="D386" s="26" t="s">
        <v>450</v>
      </c>
      <c r="E386" s="26" t="s">
        <v>450</v>
      </c>
      <c r="F386" s="26" t="s">
        <v>21</v>
      </c>
      <c r="G386" s="26" t="s">
        <v>454</v>
      </c>
      <c r="H386" s="26" t="s">
        <v>21</v>
      </c>
      <c r="I386" s="26" t="s">
        <v>462</v>
      </c>
      <c r="J386" s="27">
        <v>-800</v>
      </c>
    </row>
    <row r="387" spans="1:10" x14ac:dyDescent="0.45">
      <c r="A387" s="18">
        <v>45962</v>
      </c>
      <c r="B387" s="28">
        <f t="shared" si="6"/>
        <v>45962</v>
      </c>
      <c r="C387" s="19" t="s">
        <v>468</v>
      </c>
      <c r="D387" s="19" t="s">
        <v>450</v>
      </c>
      <c r="E387" s="19" t="s">
        <v>450</v>
      </c>
      <c r="F387" s="19" t="s">
        <v>17</v>
      </c>
      <c r="G387" s="19" t="s">
        <v>453</v>
      </c>
      <c r="H387" s="19" t="s">
        <v>17</v>
      </c>
      <c r="I387" s="19" t="s">
        <v>469</v>
      </c>
      <c r="J387" s="21">
        <v>25</v>
      </c>
    </row>
    <row r="388" spans="1:10" x14ac:dyDescent="0.45">
      <c r="A388" s="24">
        <v>45962</v>
      </c>
      <c r="B388" s="25">
        <f t="shared" si="6"/>
        <v>45962</v>
      </c>
      <c r="C388" s="26" t="s">
        <v>468</v>
      </c>
      <c r="D388" s="26" t="s">
        <v>450</v>
      </c>
      <c r="E388" s="26" t="s">
        <v>450</v>
      </c>
      <c r="F388" s="26" t="s">
        <v>21</v>
      </c>
      <c r="G388" s="26" t="s">
        <v>454</v>
      </c>
      <c r="H388" s="26" t="s">
        <v>21</v>
      </c>
      <c r="I388" s="26" t="s">
        <v>469</v>
      </c>
      <c r="J388" s="27">
        <v>-25</v>
      </c>
    </row>
    <row r="389" spans="1:10" x14ac:dyDescent="0.45">
      <c r="A389" s="18">
        <v>45962</v>
      </c>
      <c r="B389" s="28">
        <f t="shared" si="6"/>
        <v>45962</v>
      </c>
      <c r="C389" s="19" t="s">
        <v>465</v>
      </c>
      <c r="D389" s="19" t="s">
        <v>450</v>
      </c>
      <c r="E389" s="19" t="s">
        <v>450</v>
      </c>
      <c r="F389" s="19" t="s">
        <v>17</v>
      </c>
      <c r="G389" s="19" t="s">
        <v>453</v>
      </c>
      <c r="H389" s="19" t="s">
        <v>17</v>
      </c>
      <c r="I389" s="19" t="s">
        <v>458</v>
      </c>
      <c r="J389" s="21">
        <v>35</v>
      </c>
    </row>
    <row r="390" spans="1:10" x14ac:dyDescent="0.45">
      <c r="A390" s="24">
        <v>45962</v>
      </c>
      <c r="B390" s="25">
        <f t="shared" si="6"/>
        <v>45962</v>
      </c>
      <c r="C390" s="26" t="s">
        <v>465</v>
      </c>
      <c r="D390" s="26" t="s">
        <v>450</v>
      </c>
      <c r="E390" s="26" t="s">
        <v>450</v>
      </c>
      <c r="F390" s="26" t="s">
        <v>21</v>
      </c>
      <c r="G390" s="26" t="s">
        <v>454</v>
      </c>
      <c r="H390" s="26" t="s">
        <v>21</v>
      </c>
      <c r="I390" s="26" t="s">
        <v>458</v>
      </c>
      <c r="J390" s="27">
        <v>-35</v>
      </c>
    </row>
    <row r="391" spans="1:10" x14ac:dyDescent="0.45">
      <c r="A391" s="18">
        <v>45964</v>
      </c>
      <c r="B391" s="28">
        <f t="shared" si="6"/>
        <v>45962</v>
      </c>
      <c r="C391" s="19" t="s">
        <v>476</v>
      </c>
      <c r="D391" s="19" t="s">
        <v>450</v>
      </c>
      <c r="E391" s="19" t="s">
        <v>450</v>
      </c>
      <c r="F391" s="19" t="s">
        <v>17</v>
      </c>
      <c r="G391" s="19" t="s">
        <v>453</v>
      </c>
      <c r="H391" s="19" t="s">
        <v>17</v>
      </c>
      <c r="I391" s="19" t="s">
        <v>477</v>
      </c>
      <c r="J391" s="21">
        <v>750</v>
      </c>
    </row>
    <row r="392" spans="1:10" x14ac:dyDescent="0.45">
      <c r="A392" s="24">
        <v>45965</v>
      </c>
      <c r="B392" s="25">
        <f t="shared" si="6"/>
        <v>45962</v>
      </c>
      <c r="C392" s="26" t="s">
        <v>474</v>
      </c>
      <c r="D392" s="26" t="s">
        <v>450</v>
      </c>
      <c r="E392" s="26" t="s">
        <v>450</v>
      </c>
      <c r="F392" s="26" t="s">
        <v>17</v>
      </c>
      <c r="G392" s="26" t="s">
        <v>453</v>
      </c>
      <c r="H392" s="26" t="s">
        <v>17</v>
      </c>
      <c r="I392" s="26" t="s">
        <v>475</v>
      </c>
      <c r="J392" s="27">
        <v>875</v>
      </c>
    </row>
    <row r="393" spans="1:10" x14ac:dyDescent="0.45">
      <c r="A393" s="18">
        <v>45966</v>
      </c>
      <c r="B393" s="28">
        <f t="shared" si="6"/>
        <v>45962</v>
      </c>
      <c r="C393" s="19" t="s">
        <v>468</v>
      </c>
      <c r="D393" s="19" t="s">
        <v>450</v>
      </c>
      <c r="E393" s="19" t="s">
        <v>450</v>
      </c>
      <c r="F393" s="19" t="s">
        <v>21</v>
      </c>
      <c r="G393" s="19" t="s">
        <v>454</v>
      </c>
      <c r="H393" s="19" t="s">
        <v>21</v>
      </c>
      <c r="I393" s="19" t="s">
        <v>469</v>
      </c>
      <c r="J393" s="21">
        <v>25</v>
      </c>
    </row>
    <row r="394" spans="1:10" x14ac:dyDescent="0.45">
      <c r="A394" s="24">
        <v>45966</v>
      </c>
      <c r="B394" s="25">
        <f t="shared" si="6"/>
        <v>45962</v>
      </c>
      <c r="C394" s="26" t="s">
        <v>468</v>
      </c>
      <c r="D394" s="26" t="s">
        <v>450</v>
      </c>
      <c r="E394" s="26" t="s">
        <v>450</v>
      </c>
      <c r="F394" s="26" t="s">
        <v>17</v>
      </c>
      <c r="G394" s="26" t="s">
        <v>453</v>
      </c>
      <c r="H394" s="26" t="s">
        <v>17</v>
      </c>
      <c r="I394" s="26" t="s">
        <v>469</v>
      </c>
      <c r="J394" s="27">
        <v>775</v>
      </c>
    </row>
    <row r="395" spans="1:10" x14ac:dyDescent="0.45">
      <c r="A395" s="18">
        <v>45967</v>
      </c>
      <c r="B395" s="28">
        <f t="shared" si="6"/>
        <v>45962</v>
      </c>
      <c r="C395" s="19" t="s">
        <v>478</v>
      </c>
      <c r="D395" s="19" t="s">
        <v>450</v>
      </c>
      <c r="E395" s="19" t="s">
        <v>450</v>
      </c>
      <c r="F395" s="19" t="s">
        <v>17</v>
      </c>
      <c r="G395" s="19" t="s">
        <v>453</v>
      </c>
      <c r="H395" s="19" t="s">
        <v>17</v>
      </c>
      <c r="I395" s="19" t="s">
        <v>479</v>
      </c>
      <c r="J395" s="21">
        <v>825</v>
      </c>
    </row>
    <row r="396" spans="1:10" x14ac:dyDescent="0.45">
      <c r="A396" s="24">
        <v>45967</v>
      </c>
      <c r="B396" s="25">
        <f t="shared" si="6"/>
        <v>45962</v>
      </c>
      <c r="C396" s="26" t="s">
        <v>463</v>
      </c>
      <c r="D396" s="26" t="s">
        <v>450</v>
      </c>
      <c r="E396" s="26" t="s">
        <v>450</v>
      </c>
      <c r="F396" s="26" t="s">
        <v>17</v>
      </c>
      <c r="G396" s="26" t="s">
        <v>453</v>
      </c>
      <c r="H396" s="26" t="s">
        <v>17</v>
      </c>
      <c r="I396" s="26" t="s">
        <v>464</v>
      </c>
      <c r="J396" s="27">
        <v>825</v>
      </c>
    </row>
    <row r="397" spans="1:10" x14ac:dyDescent="0.45">
      <c r="A397" s="18">
        <v>45972</v>
      </c>
      <c r="B397" s="28">
        <f t="shared" si="6"/>
        <v>45962</v>
      </c>
      <c r="C397" s="19" t="s">
        <v>472</v>
      </c>
      <c r="D397" s="19" t="s">
        <v>450</v>
      </c>
      <c r="E397" s="19" t="s">
        <v>450</v>
      </c>
      <c r="F397" s="19" t="s">
        <v>17</v>
      </c>
      <c r="G397" s="19" t="s">
        <v>453</v>
      </c>
      <c r="H397" s="19" t="s">
        <v>17</v>
      </c>
      <c r="I397" s="19" t="s">
        <v>473</v>
      </c>
      <c r="J397" s="21">
        <v>75</v>
      </c>
    </row>
    <row r="398" spans="1:10" x14ac:dyDescent="0.45">
      <c r="A398" s="24">
        <v>45972</v>
      </c>
      <c r="B398" s="25">
        <f t="shared" si="6"/>
        <v>45962</v>
      </c>
      <c r="C398" s="26" t="s">
        <v>472</v>
      </c>
      <c r="D398" s="26" t="s">
        <v>450</v>
      </c>
      <c r="E398" s="26" t="s">
        <v>450</v>
      </c>
      <c r="F398" s="26" t="s">
        <v>17</v>
      </c>
      <c r="G398" s="26" t="s">
        <v>453</v>
      </c>
      <c r="H398" s="26" t="s">
        <v>17</v>
      </c>
      <c r="I398" s="26" t="s">
        <v>473</v>
      </c>
      <c r="J398" s="27">
        <v>125</v>
      </c>
    </row>
    <row r="399" spans="1:10" x14ac:dyDescent="0.45">
      <c r="A399" s="18">
        <v>45972</v>
      </c>
      <c r="B399" s="28">
        <f t="shared" si="6"/>
        <v>45962</v>
      </c>
      <c r="C399" s="19" t="s">
        <v>472</v>
      </c>
      <c r="D399" s="19" t="s">
        <v>450</v>
      </c>
      <c r="E399" s="19" t="s">
        <v>450</v>
      </c>
      <c r="F399" s="19" t="s">
        <v>17</v>
      </c>
      <c r="G399" s="19" t="s">
        <v>453</v>
      </c>
      <c r="H399" s="19" t="s">
        <v>17</v>
      </c>
      <c r="I399" s="19" t="s">
        <v>473</v>
      </c>
      <c r="J399" s="21">
        <v>600</v>
      </c>
    </row>
    <row r="400" spans="1:10" x14ac:dyDescent="0.45">
      <c r="A400" s="24">
        <v>45986</v>
      </c>
      <c r="B400" s="25">
        <f t="shared" si="6"/>
        <v>45962</v>
      </c>
      <c r="C400" s="26" t="s">
        <v>466</v>
      </c>
      <c r="D400" s="26" t="s">
        <v>450</v>
      </c>
      <c r="E400" s="26" t="s">
        <v>450</v>
      </c>
      <c r="F400" s="26" t="s">
        <v>17</v>
      </c>
      <c r="G400" s="26" t="s">
        <v>453</v>
      </c>
      <c r="H400" s="26" t="s">
        <v>17</v>
      </c>
      <c r="I400" s="26" t="s">
        <v>467</v>
      </c>
      <c r="J400" s="27">
        <v>100</v>
      </c>
    </row>
    <row r="401" spans="1:10" x14ac:dyDescent="0.45">
      <c r="A401" s="18">
        <v>45989</v>
      </c>
      <c r="B401" s="28">
        <f t="shared" si="6"/>
        <v>45962</v>
      </c>
      <c r="C401" s="19" t="s">
        <v>466</v>
      </c>
      <c r="D401" s="19" t="s">
        <v>450</v>
      </c>
      <c r="E401" s="19" t="s">
        <v>450</v>
      </c>
      <c r="F401" s="19" t="s">
        <v>17</v>
      </c>
      <c r="G401" s="19" t="s">
        <v>453</v>
      </c>
      <c r="H401" s="19" t="s">
        <v>17</v>
      </c>
      <c r="I401" s="19" t="s">
        <v>467</v>
      </c>
      <c r="J401" s="21">
        <v>250</v>
      </c>
    </row>
    <row r="402" spans="1:10" x14ac:dyDescent="0.45">
      <c r="A402" s="24">
        <v>45991</v>
      </c>
      <c r="B402" s="25">
        <f t="shared" si="6"/>
        <v>45962</v>
      </c>
      <c r="C402" s="26" t="s">
        <v>449</v>
      </c>
      <c r="D402" s="26" t="s">
        <v>450</v>
      </c>
      <c r="E402" s="26" t="s">
        <v>450</v>
      </c>
      <c r="F402" s="26" t="s">
        <v>21</v>
      </c>
      <c r="G402" s="26" t="s">
        <v>454</v>
      </c>
      <c r="H402" s="26" t="s">
        <v>21</v>
      </c>
      <c r="I402" s="26" t="s">
        <v>452</v>
      </c>
      <c r="J402" s="27">
        <v>950</v>
      </c>
    </row>
    <row r="403" spans="1:10" x14ac:dyDescent="0.45">
      <c r="A403" s="18">
        <v>45992</v>
      </c>
      <c r="B403" s="28">
        <f t="shared" si="6"/>
        <v>45992</v>
      </c>
      <c r="C403" s="19" t="s">
        <v>449</v>
      </c>
      <c r="D403" s="19" t="s">
        <v>450</v>
      </c>
      <c r="E403" s="19" t="s">
        <v>450</v>
      </c>
      <c r="F403" s="19" t="s">
        <v>18</v>
      </c>
      <c r="G403" s="19" t="s">
        <v>451</v>
      </c>
      <c r="H403" s="19" t="s">
        <v>18</v>
      </c>
      <c r="I403" s="19" t="s">
        <v>452</v>
      </c>
      <c r="J403" s="21">
        <v>25</v>
      </c>
    </row>
    <row r="404" spans="1:10" x14ac:dyDescent="0.45">
      <c r="A404" s="24">
        <v>45992</v>
      </c>
      <c r="B404" s="25">
        <f t="shared" si="6"/>
        <v>45992</v>
      </c>
      <c r="C404" s="26" t="s">
        <v>449</v>
      </c>
      <c r="D404" s="26" t="s">
        <v>450</v>
      </c>
      <c r="E404" s="26" t="s">
        <v>450</v>
      </c>
      <c r="F404" s="26" t="s">
        <v>17</v>
      </c>
      <c r="G404" s="26" t="s">
        <v>453</v>
      </c>
      <c r="H404" s="26" t="s">
        <v>17</v>
      </c>
      <c r="I404" s="26" t="s">
        <v>452</v>
      </c>
      <c r="J404" s="27">
        <v>350</v>
      </c>
    </row>
    <row r="405" spans="1:10" x14ac:dyDescent="0.45">
      <c r="A405" s="18">
        <v>45992</v>
      </c>
      <c r="B405" s="28">
        <f t="shared" si="6"/>
        <v>45992</v>
      </c>
      <c r="C405" s="19" t="s">
        <v>449</v>
      </c>
      <c r="D405" s="19" t="s">
        <v>450</v>
      </c>
      <c r="E405" s="19" t="s">
        <v>450</v>
      </c>
      <c r="F405" s="19" t="s">
        <v>17</v>
      </c>
      <c r="G405" s="19" t="s">
        <v>453</v>
      </c>
      <c r="H405" s="19" t="s">
        <v>17</v>
      </c>
      <c r="I405" s="19" t="s">
        <v>452</v>
      </c>
      <c r="J405" s="21">
        <v>600</v>
      </c>
    </row>
    <row r="406" spans="1:10" x14ac:dyDescent="0.45">
      <c r="A406" s="24">
        <v>45992</v>
      </c>
      <c r="B406" s="25">
        <f t="shared" si="6"/>
        <v>45992</v>
      </c>
      <c r="C406" s="26" t="s">
        <v>449</v>
      </c>
      <c r="D406" s="26" t="s">
        <v>450</v>
      </c>
      <c r="E406" s="26" t="s">
        <v>450</v>
      </c>
      <c r="F406" s="26" t="s">
        <v>21</v>
      </c>
      <c r="G406" s="26" t="s">
        <v>454</v>
      </c>
      <c r="H406" s="26" t="s">
        <v>21</v>
      </c>
      <c r="I406" s="26" t="s">
        <v>452</v>
      </c>
      <c r="J406" s="27">
        <v>-25</v>
      </c>
    </row>
    <row r="407" spans="1:10" x14ac:dyDescent="0.45">
      <c r="A407" s="18">
        <v>45992</v>
      </c>
      <c r="B407" s="28">
        <f t="shared" si="6"/>
        <v>45992</v>
      </c>
      <c r="C407" s="19" t="s">
        <v>449</v>
      </c>
      <c r="D407" s="19" t="s">
        <v>450</v>
      </c>
      <c r="E407" s="19" t="s">
        <v>450</v>
      </c>
      <c r="F407" s="19" t="s">
        <v>21</v>
      </c>
      <c r="G407" s="19" t="s">
        <v>454</v>
      </c>
      <c r="H407" s="19" t="s">
        <v>21</v>
      </c>
      <c r="I407" s="19" t="s">
        <v>452</v>
      </c>
      <c r="J407" s="21">
        <v>-350</v>
      </c>
    </row>
    <row r="408" spans="1:10" x14ac:dyDescent="0.45">
      <c r="A408" s="24">
        <v>45992</v>
      </c>
      <c r="B408" s="25">
        <f t="shared" si="6"/>
        <v>45992</v>
      </c>
      <c r="C408" s="26" t="s">
        <v>449</v>
      </c>
      <c r="D408" s="26" t="s">
        <v>450</v>
      </c>
      <c r="E408" s="26" t="s">
        <v>450</v>
      </c>
      <c r="F408" s="26" t="s">
        <v>21</v>
      </c>
      <c r="G408" s="26" t="s">
        <v>454</v>
      </c>
      <c r="H408" s="26" t="s">
        <v>21</v>
      </c>
      <c r="I408" s="26" t="s">
        <v>452</v>
      </c>
      <c r="J408" s="27">
        <v>-600</v>
      </c>
    </row>
    <row r="409" spans="1:10" x14ac:dyDescent="0.45">
      <c r="A409" s="18">
        <v>45992</v>
      </c>
      <c r="B409" s="28">
        <f t="shared" si="6"/>
        <v>45992</v>
      </c>
      <c r="C409" s="19" t="s">
        <v>470</v>
      </c>
      <c r="D409" s="19" t="s">
        <v>450</v>
      </c>
      <c r="E409" s="19" t="s">
        <v>450</v>
      </c>
      <c r="F409" s="19" t="s">
        <v>17</v>
      </c>
      <c r="G409" s="19" t="s">
        <v>453</v>
      </c>
      <c r="H409" s="19" t="s">
        <v>17</v>
      </c>
      <c r="I409" s="19" t="s">
        <v>471</v>
      </c>
      <c r="J409" s="21">
        <v>1000</v>
      </c>
    </row>
    <row r="410" spans="1:10" x14ac:dyDescent="0.45">
      <c r="A410" s="24">
        <v>45992</v>
      </c>
      <c r="B410" s="25">
        <f t="shared" si="6"/>
        <v>45992</v>
      </c>
      <c r="C410" s="26" t="s">
        <v>466</v>
      </c>
      <c r="D410" s="26" t="s">
        <v>450</v>
      </c>
      <c r="E410" s="26" t="s">
        <v>450</v>
      </c>
      <c r="F410" s="26" t="s">
        <v>17</v>
      </c>
      <c r="G410" s="26" t="s">
        <v>453</v>
      </c>
      <c r="H410" s="26" t="s">
        <v>17</v>
      </c>
      <c r="I410" s="26" t="s">
        <v>467</v>
      </c>
      <c r="J410" s="27">
        <v>100</v>
      </c>
    </row>
    <row r="411" spans="1:10" x14ac:dyDescent="0.45">
      <c r="A411" s="18">
        <v>45992</v>
      </c>
      <c r="B411" s="28">
        <f t="shared" si="6"/>
        <v>45992</v>
      </c>
      <c r="C411" s="19" t="s">
        <v>457</v>
      </c>
      <c r="D411" s="19" t="s">
        <v>450</v>
      </c>
      <c r="E411" s="19" t="s">
        <v>450</v>
      </c>
      <c r="F411" s="19" t="s">
        <v>17</v>
      </c>
      <c r="G411" s="19" t="s">
        <v>453</v>
      </c>
      <c r="H411" s="19" t="s">
        <v>17</v>
      </c>
      <c r="I411" s="19" t="s">
        <v>458</v>
      </c>
      <c r="J411" s="21">
        <v>50</v>
      </c>
    </row>
    <row r="412" spans="1:10" x14ac:dyDescent="0.45">
      <c r="A412" s="24">
        <v>45992</v>
      </c>
      <c r="B412" s="25">
        <f t="shared" si="6"/>
        <v>45992</v>
      </c>
      <c r="C412" s="26" t="s">
        <v>457</v>
      </c>
      <c r="D412" s="26" t="s">
        <v>450</v>
      </c>
      <c r="E412" s="26" t="s">
        <v>450</v>
      </c>
      <c r="F412" s="26" t="s">
        <v>21</v>
      </c>
      <c r="G412" s="26" t="s">
        <v>454</v>
      </c>
      <c r="H412" s="26" t="s">
        <v>21</v>
      </c>
      <c r="I412" s="26" t="s">
        <v>458</v>
      </c>
      <c r="J412" s="27">
        <v>-50</v>
      </c>
    </row>
    <row r="413" spans="1:10" x14ac:dyDescent="0.45">
      <c r="A413" s="18">
        <v>45992</v>
      </c>
      <c r="B413" s="28">
        <f t="shared" si="6"/>
        <v>45992</v>
      </c>
      <c r="C413" s="19" t="s">
        <v>459</v>
      </c>
      <c r="D413" s="19" t="s">
        <v>450</v>
      </c>
      <c r="E413" s="19" t="s">
        <v>450</v>
      </c>
      <c r="F413" s="19" t="s">
        <v>17</v>
      </c>
      <c r="G413" s="19" t="s">
        <v>453</v>
      </c>
      <c r="H413" s="19" t="s">
        <v>17</v>
      </c>
      <c r="I413" s="19" t="s">
        <v>460</v>
      </c>
      <c r="J413" s="21">
        <v>25</v>
      </c>
    </row>
    <row r="414" spans="1:10" x14ac:dyDescent="0.45">
      <c r="A414" s="24">
        <v>45992</v>
      </c>
      <c r="B414" s="25">
        <f t="shared" si="6"/>
        <v>45992</v>
      </c>
      <c r="C414" s="26" t="s">
        <v>459</v>
      </c>
      <c r="D414" s="26" t="s">
        <v>450</v>
      </c>
      <c r="E414" s="26" t="s">
        <v>450</v>
      </c>
      <c r="F414" s="26" t="s">
        <v>17</v>
      </c>
      <c r="G414" s="26" t="s">
        <v>453</v>
      </c>
      <c r="H414" s="26" t="s">
        <v>17</v>
      </c>
      <c r="I414" s="26" t="s">
        <v>460</v>
      </c>
      <c r="J414" s="27">
        <v>925</v>
      </c>
    </row>
    <row r="415" spans="1:10" x14ac:dyDescent="0.45">
      <c r="A415" s="18">
        <v>45992</v>
      </c>
      <c r="B415" s="28">
        <f t="shared" si="6"/>
        <v>45992</v>
      </c>
      <c r="C415" s="19" t="s">
        <v>468</v>
      </c>
      <c r="D415" s="19" t="s">
        <v>450</v>
      </c>
      <c r="E415" s="19" t="s">
        <v>450</v>
      </c>
      <c r="F415" s="19" t="s">
        <v>17</v>
      </c>
      <c r="G415" s="19" t="s">
        <v>453</v>
      </c>
      <c r="H415" s="19" t="s">
        <v>17</v>
      </c>
      <c r="I415" s="19" t="s">
        <v>469</v>
      </c>
      <c r="J415" s="21">
        <v>25</v>
      </c>
    </row>
    <row r="416" spans="1:10" x14ac:dyDescent="0.45">
      <c r="A416" s="24">
        <v>45992</v>
      </c>
      <c r="B416" s="25">
        <f t="shared" si="6"/>
        <v>45992</v>
      </c>
      <c r="C416" s="26" t="s">
        <v>468</v>
      </c>
      <c r="D416" s="26" t="s">
        <v>450</v>
      </c>
      <c r="E416" s="26" t="s">
        <v>450</v>
      </c>
      <c r="F416" s="26" t="s">
        <v>21</v>
      </c>
      <c r="G416" s="26" t="s">
        <v>454</v>
      </c>
      <c r="H416" s="26" t="s">
        <v>21</v>
      </c>
      <c r="I416" s="26" t="s">
        <v>469</v>
      </c>
      <c r="J416" s="27">
        <v>-25</v>
      </c>
    </row>
    <row r="417" spans="1:10" x14ac:dyDescent="0.45">
      <c r="A417" s="18">
        <v>45992</v>
      </c>
      <c r="B417" s="28">
        <f t="shared" si="6"/>
        <v>45992</v>
      </c>
      <c r="C417" s="19" t="s">
        <v>463</v>
      </c>
      <c r="D417" s="19" t="s">
        <v>450</v>
      </c>
      <c r="E417" s="19" t="s">
        <v>450</v>
      </c>
      <c r="F417" s="19" t="s">
        <v>17</v>
      </c>
      <c r="G417" s="19" t="s">
        <v>453</v>
      </c>
      <c r="H417" s="19" t="s">
        <v>17</v>
      </c>
      <c r="I417" s="19" t="s">
        <v>464</v>
      </c>
      <c r="J417" s="21">
        <v>825</v>
      </c>
    </row>
    <row r="418" spans="1:10" x14ac:dyDescent="0.45">
      <c r="A418" s="24">
        <v>45992</v>
      </c>
      <c r="B418" s="25">
        <f t="shared" si="6"/>
        <v>45992</v>
      </c>
      <c r="C418" s="26" t="s">
        <v>465</v>
      </c>
      <c r="D418" s="26" t="s">
        <v>450</v>
      </c>
      <c r="E418" s="26" t="s">
        <v>450</v>
      </c>
      <c r="F418" s="26" t="s">
        <v>17</v>
      </c>
      <c r="G418" s="26" t="s">
        <v>453</v>
      </c>
      <c r="H418" s="26" t="s">
        <v>17</v>
      </c>
      <c r="I418" s="26" t="s">
        <v>458</v>
      </c>
      <c r="J418" s="27">
        <v>35</v>
      </c>
    </row>
    <row r="419" spans="1:10" x14ac:dyDescent="0.45">
      <c r="A419" s="18">
        <v>45992</v>
      </c>
      <c r="B419" s="28">
        <f t="shared" si="6"/>
        <v>45992</v>
      </c>
      <c r="C419" s="19" t="s">
        <v>465</v>
      </c>
      <c r="D419" s="19" t="s">
        <v>450</v>
      </c>
      <c r="E419" s="19" t="s">
        <v>450</v>
      </c>
      <c r="F419" s="19" t="s">
        <v>21</v>
      </c>
      <c r="G419" s="19" t="s">
        <v>454</v>
      </c>
      <c r="H419" s="19" t="s">
        <v>21</v>
      </c>
      <c r="I419" s="19" t="s">
        <v>458</v>
      </c>
      <c r="J419" s="21">
        <v>-35</v>
      </c>
    </row>
    <row r="420" spans="1:10" x14ac:dyDescent="0.45">
      <c r="A420" s="24">
        <v>45993</v>
      </c>
      <c r="B420" s="25">
        <f t="shared" si="6"/>
        <v>45992</v>
      </c>
      <c r="C420" s="26" t="s">
        <v>474</v>
      </c>
      <c r="D420" s="26" t="s">
        <v>450</v>
      </c>
      <c r="E420" s="26" t="s">
        <v>450</v>
      </c>
      <c r="F420" s="26" t="s">
        <v>17</v>
      </c>
      <c r="G420" s="26" t="s">
        <v>453</v>
      </c>
      <c r="H420" s="26" t="s">
        <v>17</v>
      </c>
      <c r="I420" s="26" t="s">
        <v>475</v>
      </c>
      <c r="J420" s="27">
        <v>875</v>
      </c>
    </row>
    <row r="421" spans="1:10" x14ac:dyDescent="0.45">
      <c r="A421" s="18">
        <v>45994</v>
      </c>
      <c r="B421" s="28">
        <f t="shared" si="6"/>
        <v>45992</v>
      </c>
      <c r="C421" s="19" t="s">
        <v>476</v>
      </c>
      <c r="D421" s="19" t="s">
        <v>450</v>
      </c>
      <c r="E421" s="19" t="s">
        <v>450</v>
      </c>
      <c r="F421" s="19" t="s">
        <v>17</v>
      </c>
      <c r="G421" s="19" t="s">
        <v>453</v>
      </c>
      <c r="H421" s="19" t="s">
        <v>17</v>
      </c>
      <c r="I421" s="19" t="s">
        <v>477</v>
      </c>
      <c r="J421" s="21">
        <v>750</v>
      </c>
    </row>
    <row r="422" spans="1:10" x14ac:dyDescent="0.45">
      <c r="A422" s="24">
        <v>45997</v>
      </c>
      <c r="B422" s="25">
        <f t="shared" si="6"/>
        <v>45992</v>
      </c>
      <c r="C422" s="26" t="s">
        <v>478</v>
      </c>
      <c r="D422" s="26" t="s">
        <v>450</v>
      </c>
      <c r="E422" s="26" t="s">
        <v>450</v>
      </c>
      <c r="F422" s="26" t="s">
        <v>17</v>
      </c>
      <c r="G422" s="26" t="s">
        <v>453</v>
      </c>
      <c r="H422" s="26" t="s">
        <v>17</v>
      </c>
      <c r="I422" s="26" t="s">
        <v>479</v>
      </c>
      <c r="J422" s="27">
        <v>825</v>
      </c>
    </row>
    <row r="423" spans="1:10" x14ac:dyDescent="0.45">
      <c r="A423" s="18">
        <v>45999</v>
      </c>
      <c r="B423" s="28">
        <f t="shared" si="6"/>
        <v>45992</v>
      </c>
      <c r="C423" s="19" t="s">
        <v>472</v>
      </c>
      <c r="D423" s="19" t="s">
        <v>450</v>
      </c>
      <c r="E423" s="19" t="s">
        <v>450</v>
      </c>
      <c r="F423" s="19" t="s">
        <v>17</v>
      </c>
      <c r="G423" s="19" t="s">
        <v>453</v>
      </c>
      <c r="H423" s="19" t="s">
        <v>17</v>
      </c>
      <c r="I423" s="19" t="s">
        <v>473</v>
      </c>
      <c r="J423" s="21">
        <v>75</v>
      </c>
    </row>
    <row r="424" spans="1:10" x14ac:dyDescent="0.45">
      <c r="A424" s="24">
        <v>45999</v>
      </c>
      <c r="B424" s="25">
        <f t="shared" si="6"/>
        <v>45992</v>
      </c>
      <c r="C424" s="26" t="s">
        <v>472</v>
      </c>
      <c r="D424" s="26" t="s">
        <v>450</v>
      </c>
      <c r="E424" s="26" t="s">
        <v>450</v>
      </c>
      <c r="F424" s="26" t="s">
        <v>17</v>
      </c>
      <c r="G424" s="26" t="s">
        <v>453</v>
      </c>
      <c r="H424" s="26" t="s">
        <v>17</v>
      </c>
      <c r="I424" s="26" t="s">
        <v>473</v>
      </c>
      <c r="J424" s="27">
        <v>150</v>
      </c>
    </row>
    <row r="425" spans="1:10" x14ac:dyDescent="0.45">
      <c r="A425" s="18">
        <v>45999</v>
      </c>
      <c r="B425" s="28">
        <f t="shared" si="6"/>
        <v>45992</v>
      </c>
      <c r="C425" s="19" t="s">
        <v>472</v>
      </c>
      <c r="D425" s="19" t="s">
        <v>450</v>
      </c>
      <c r="E425" s="19" t="s">
        <v>450</v>
      </c>
      <c r="F425" s="19" t="s">
        <v>17</v>
      </c>
      <c r="G425" s="19" t="s">
        <v>453</v>
      </c>
      <c r="H425" s="19" t="s">
        <v>17</v>
      </c>
      <c r="I425" s="19" t="s">
        <v>473</v>
      </c>
      <c r="J425" s="21">
        <v>575</v>
      </c>
    </row>
    <row r="426" spans="1:10" x14ac:dyDescent="0.45">
      <c r="A426" s="24">
        <v>46001</v>
      </c>
      <c r="B426" s="25">
        <f t="shared" si="6"/>
        <v>45992</v>
      </c>
      <c r="C426" s="26" t="s">
        <v>468</v>
      </c>
      <c r="D426" s="26" t="s">
        <v>450</v>
      </c>
      <c r="E426" s="26" t="s">
        <v>450</v>
      </c>
      <c r="F426" s="26" t="s">
        <v>21</v>
      </c>
      <c r="G426" s="26" t="s">
        <v>454</v>
      </c>
      <c r="H426" s="26" t="s">
        <v>21</v>
      </c>
      <c r="I426" s="26" t="s">
        <v>469</v>
      </c>
      <c r="J426" s="27">
        <v>25</v>
      </c>
    </row>
    <row r="427" spans="1:10" x14ac:dyDescent="0.45">
      <c r="A427" s="18">
        <v>46001</v>
      </c>
      <c r="B427" s="28">
        <f t="shared" si="6"/>
        <v>45992</v>
      </c>
      <c r="C427" s="19" t="s">
        <v>468</v>
      </c>
      <c r="D427" s="19" t="s">
        <v>450</v>
      </c>
      <c r="E427" s="19" t="s">
        <v>450</v>
      </c>
      <c r="F427" s="19" t="s">
        <v>17</v>
      </c>
      <c r="G427" s="19" t="s">
        <v>453</v>
      </c>
      <c r="H427" s="19" t="s">
        <v>17</v>
      </c>
      <c r="I427" s="19" t="s">
        <v>469</v>
      </c>
      <c r="J427" s="21">
        <v>775</v>
      </c>
    </row>
    <row r="428" spans="1:10" x14ac:dyDescent="0.45">
      <c r="A428" s="24">
        <v>46018</v>
      </c>
      <c r="B428" s="25">
        <f t="shared" si="6"/>
        <v>45992</v>
      </c>
      <c r="C428" s="26" t="s">
        <v>449</v>
      </c>
      <c r="D428" s="26" t="s">
        <v>450</v>
      </c>
      <c r="E428" s="26" t="s">
        <v>450</v>
      </c>
      <c r="F428" s="26" t="s">
        <v>21</v>
      </c>
      <c r="G428" s="26" t="s">
        <v>454</v>
      </c>
      <c r="H428" s="26" t="s">
        <v>21</v>
      </c>
      <c r="I428" s="26" t="s">
        <v>452</v>
      </c>
      <c r="J428" s="27">
        <v>950</v>
      </c>
    </row>
    <row r="429" spans="1:10" x14ac:dyDescent="0.45">
      <c r="A429" s="18">
        <v>46020</v>
      </c>
      <c r="B429" s="28">
        <f t="shared" si="6"/>
        <v>45992</v>
      </c>
      <c r="C429" s="19" t="s">
        <v>466</v>
      </c>
      <c r="D429" s="19" t="s">
        <v>450</v>
      </c>
      <c r="E429" s="19" t="s">
        <v>450</v>
      </c>
      <c r="F429" s="19" t="s">
        <v>17</v>
      </c>
      <c r="G429" s="19" t="s">
        <v>453</v>
      </c>
      <c r="H429" s="19" t="s">
        <v>17</v>
      </c>
      <c r="I429" s="19" t="s">
        <v>467</v>
      </c>
      <c r="J429" s="21">
        <v>250</v>
      </c>
    </row>
    <row r="430" spans="1:10" x14ac:dyDescent="0.45">
      <c r="A430" s="24">
        <v>46020</v>
      </c>
      <c r="B430" s="25">
        <f t="shared" si="6"/>
        <v>45992</v>
      </c>
      <c r="C430" s="26" t="s">
        <v>463</v>
      </c>
      <c r="D430" s="26" t="s">
        <v>450</v>
      </c>
      <c r="E430" s="26" t="s">
        <v>450</v>
      </c>
      <c r="F430" s="26" t="s">
        <v>21</v>
      </c>
      <c r="G430" s="26" t="s">
        <v>454</v>
      </c>
      <c r="H430" s="26" t="s">
        <v>21</v>
      </c>
      <c r="I430" s="26" t="s">
        <v>464</v>
      </c>
      <c r="J430" s="27">
        <v>825</v>
      </c>
    </row>
    <row r="431" spans="1:10" x14ac:dyDescent="0.45">
      <c r="A431" s="18">
        <v>46021</v>
      </c>
      <c r="B431" s="28">
        <f t="shared" si="6"/>
        <v>45992</v>
      </c>
      <c r="C431" s="19" t="s">
        <v>466</v>
      </c>
      <c r="D431" s="19" t="s">
        <v>450</v>
      </c>
      <c r="E431" s="19" t="s">
        <v>450</v>
      </c>
      <c r="F431" s="19" t="s">
        <v>17</v>
      </c>
      <c r="G431" s="19" t="s">
        <v>453</v>
      </c>
      <c r="H431" s="19" t="s">
        <v>17</v>
      </c>
      <c r="I431" s="19" t="s">
        <v>467</v>
      </c>
      <c r="J431" s="21">
        <v>100</v>
      </c>
    </row>
    <row r="432" spans="1:10" x14ac:dyDescent="0.45">
      <c r="A432" s="24">
        <v>46022</v>
      </c>
      <c r="B432" s="25">
        <f t="shared" si="6"/>
        <v>45992</v>
      </c>
      <c r="C432" s="26" t="s">
        <v>474</v>
      </c>
      <c r="D432" s="26" t="s">
        <v>450</v>
      </c>
      <c r="E432" s="26" t="s">
        <v>450</v>
      </c>
      <c r="F432" s="26" t="s">
        <v>21</v>
      </c>
      <c r="G432" s="26" t="s">
        <v>454</v>
      </c>
      <c r="H432" s="26" t="s">
        <v>21</v>
      </c>
      <c r="I432" s="26" t="s">
        <v>475</v>
      </c>
      <c r="J432" s="27">
        <v>875</v>
      </c>
    </row>
    <row r="433" spans="1:10" x14ac:dyDescent="0.45">
      <c r="A433" s="18">
        <v>46023</v>
      </c>
      <c r="B433" s="28">
        <f t="shared" si="6"/>
        <v>46023</v>
      </c>
      <c r="C433" s="19" t="s">
        <v>449</v>
      </c>
      <c r="D433" s="19" t="s">
        <v>450</v>
      </c>
      <c r="E433" s="19" t="s">
        <v>450</v>
      </c>
      <c r="F433" s="19" t="s">
        <v>18</v>
      </c>
      <c r="G433" s="19" t="s">
        <v>451</v>
      </c>
      <c r="H433" s="19" t="s">
        <v>18</v>
      </c>
      <c r="I433" s="19" t="s">
        <v>452</v>
      </c>
      <c r="J433" s="21">
        <v>25</v>
      </c>
    </row>
    <row r="434" spans="1:10" x14ac:dyDescent="0.45">
      <c r="A434" s="24">
        <v>46023</v>
      </c>
      <c r="B434" s="25">
        <f t="shared" si="6"/>
        <v>46023</v>
      </c>
      <c r="C434" s="26" t="s">
        <v>449</v>
      </c>
      <c r="D434" s="26" t="s">
        <v>450</v>
      </c>
      <c r="E434" s="26" t="s">
        <v>450</v>
      </c>
      <c r="F434" s="26" t="s">
        <v>17</v>
      </c>
      <c r="G434" s="26" t="s">
        <v>453</v>
      </c>
      <c r="H434" s="26" t="s">
        <v>17</v>
      </c>
      <c r="I434" s="26" t="s">
        <v>452</v>
      </c>
      <c r="J434" s="27">
        <v>375</v>
      </c>
    </row>
    <row r="435" spans="1:10" x14ac:dyDescent="0.45">
      <c r="A435" s="18">
        <v>46023</v>
      </c>
      <c r="B435" s="28">
        <f t="shared" si="6"/>
        <v>46023</v>
      </c>
      <c r="C435" s="19" t="s">
        <v>449</v>
      </c>
      <c r="D435" s="19" t="s">
        <v>450</v>
      </c>
      <c r="E435" s="19" t="s">
        <v>450</v>
      </c>
      <c r="F435" s="19" t="s">
        <v>17</v>
      </c>
      <c r="G435" s="19" t="s">
        <v>453</v>
      </c>
      <c r="H435" s="19" t="s">
        <v>17</v>
      </c>
      <c r="I435" s="19" t="s">
        <v>452</v>
      </c>
      <c r="J435" s="21">
        <v>575</v>
      </c>
    </row>
    <row r="436" spans="1:10" x14ac:dyDescent="0.45">
      <c r="A436" s="24">
        <v>46023</v>
      </c>
      <c r="B436" s="25">
        <f t="shared" si="6"/>
        <v>46023</v>
      </c>
      <c r="C436" s="26" t="s">
        <v>449</v>
      </c>
      <c r="D436" s="26" t="s">
        <v>450</v>
      </c>
      <c r="E436" s="26" t="s">
        <v>450</v>
      </c>
      <c r="F436" s="26" t="s">
        <v>21</v>
      </c>
      <c r="G436" s="26" t="s">
        <v>454</v>
      </c>
      <c r="H436" s="26" t="s">
        <v>21</v>
      </c>
      <c r="I436" s="26" t="s">
        <v>452</v>
      </c>
      <c r="J436" s="27">
        <v>-25</v>
      </c>
    </row>
    <row r="437" spans="1:10" x14ac:dyDescent="0.45">
      <c r="A437" s="18">
        <v>46023</v>
      </c>
      <c r="B437" s="28">
        <f t="shared" si="6"/>
        <v>46023</v>
      </c>
      <c r="C437" s="19" t="s">
        <v>449</v>
      </c>
      <c r="D437" s="19" t="s">
        <v>450</v>
      </c>
      <c r="E437" s="19" t="s">
        <v>450</v>
      </c>
      <c r="F437" s="19" t="s">
        <v>21</v>
      </c>
      <c r="G437" s="19" t="s">
        <v>454</v>
      </c>
      <c r="H437" s="19" t="s">
        <v>21</v>
      </c>
      <c r="I437" s="19" t="s">
        <v>452</v>
      </c>
      <c r="J437" s="21">
        <v>-375</v>
      </c>
    </row>
    <row r="438" spans="1:10" x14ac:dyDescent="0.45">
      <c r="A438" s="24">
        <v>46023</v>
      </c>
      <c r="B438" s="25">
        <f t="shared" si="6"/>
        <v>46023</v>
      </c>
      <c r="C438" s="26" t="s">
        <v>449</v>
      </c>
      <c r="D438" s="26" t="s">
        <v>450</v>
      </c>
      <c r="E438" s="26" t="s">
        <v>450</v>
      </c>
      <c r="F438" s="26" t="s">
        <v>21</v>
      </c>
      <c r="G438" s="26" t="s">
        <v>454</v>
      </c>
      <c r="H438" s="26" t="s">
        <v>21</v>
      </c>
      <c r="I438" s="26" t="s">
        <v>452</v>
      </c>
      <c r="J438" s="27">
        <v>-575</v>
      </c>
    </row>
    <row r="439" spans="1:10" x14ac:dyDescent="0.45">
      <c r="A439" s="18">
        <v>46023</v>
      </c>
      <c r="B439" s="28">
        <f t="shared" si="6"/>
        <v>46023</v>
      </c>
      <c r="C439" s="19" t="s">
        <v>459</v>
      </c>
      <c r="D439" s="19" t="s">
        <v>450</v>
      </c>
      <c r="E439" s="19" t="s">
        <v>450</v>
      </c>
      <c r="F439" s="19" t="s">
        <v>17</v>
      </c>
      <c r="G439" s="19" t="s">
        <v>453</v>
      </c>
      <c r="H439" s="19" t="s">
        <v>17</v>
      </c>
      <c r="I439" s="19" t="s">
        <v>460</v>
      </c>
      <c r="J439" s="21">
        <v>25</v>
      </c>
    </row>
    <row r="440" spans="1:10" x14ac:dyDescent="0.45">
      <c r="A440" s="24">
        <v>46023</v>
      </c>
      <c r="B440" s="25">
        <f t="shared" si="6"/>
        <v>46023</v>
      </c>
      <c r="C440" s="26" t="s">
        <v>459</v>
      </c>
      <c r="D440" s="26" t="s">
        <v>450</v>
      </c>
      <c r="E440" s="26" t="s">
        <v>450</v>
      </c>
      <c r="F440" s="26" t="s">
        <v>17</v>
      </c>
      <c r="G440" s="26" t="s">
        <v>453</v>
      </c>
      <c r="H440" s="26" t="s">
        <v>17</v>
      </c>
      <c r="I440" s="26" t="s">
        <v>460</v>
      </c>
      <c r="J440" s="27">
        <v>950</v>
      </c>
    </row>
    <row r="441" spans="1:10" x14ac:dyDescent="0.45">
      <c r="A441" s="18">
        <v>46023</v>
      </c>
      <c r="B441" s="28">
        <f t="shared" si="6"/>
        <v>46023</v>
      </c>
      <c r="C441" s="19" t="s">
        <v>474</v>
      </c>
      <c r="D441" s="19" t="s">
        <v>450</v>
      </c>
      <c r="E441" s="19" t="s">
        <v>450</v>
      </c>
      <c r="F441" s="19" t="s">
        <v>17</v>
      </c>
      <c r="G441" s="19" t="s">
        <v>453</v>
      </c>
      <c r="H441" s="19" t="s">
        <v>17</v>
      </c>
      <c r="I441" s="19" t="s">
        <v>475</v>
      </c>
      <c r="J441" s="21">
        <v>875</v>
      </c>
    </row>
    <row r="442" spans="1:10" x14ac:dyDescent="0.45">
      <c r="A442" s="24">
        <v>46023</v>
      </c>
      <c r="B442" s="25">
        <f t="shared" si="6"/>
        <v>46023</v>
      </c>
      <c r="C442" s="26" t="s">
        <v>474</v>
      </c>
      <c r="D442" s="26" t="s">
        <v>450</v>
      </c>
      <c r="E442" s="26" t="s">
        <v>450</v>
      </c>
      <c r="F442" s="26" t="s">
        <v>21</v>
      </c>
      <c r="G442" s="26" t="s">
        <v>454</v>
      </c>
      <c r="H442" s="26" t="s">
        <v>21</v>
      </c>
      <c r="I442" s="26" t="s">
        <v>475</v>
      </c>
      <c r="J442" s="27">
        <v>-875</v>
      </c>
    </row>
    <row r="443" spans="1:10" x14ac:dyDescent="0.45">
      <c r="A443" s="18">
        <v>46023</v>
      </c>
      <c r="B443" s="28">
        <f t="shared" si="6"/>
        <v>46023</v>
      </c>
      <c r="C443" s="19" t="s">
        <v>468</v>
      </c>
      <c r="D443" s="19" t="s">
        <v>450</v>
      </c>
      <c r="E443" s="19" t="s">
        <v>450</v>
      </c>
      <c r="F443" s="19" t="s">
        <v>17</v>
      </c>
      <c r="G443" s="19" t="s">
        <v>453</v>
      </c>
      <c r="H443" s="19" t="s">
        <v>17</v>
      </c>
      <c r="I443" s="19" t="s">
        <v>469</v>
      </c>
      <c r="J443" s="21">
        <v>25</v>
      </c>
    </row>
    <row r="444" spans="1:10" x14ac:dyDescent="0.45">
      <c r="A444" s="24">
        <v>46023</v>
      </c>
      <c r="B444" s="25">
        <f t="shared" si="6"/>
        <v>46023</v>
      </c>
      <c r="C444" s="26" t="s">
        <v>468</v>
      </c>
      <c r="D444" s="26" t="s">
        <v>450</v>
      </c>
      <c r="E444" s="26" t="s">
        <v>450</v>
      </c>
      <c r="F444" s="26" t="s">
        <v>21</v>
      </c>
      <c r="G444" s="26" t="s">
        <v>454</v>
      </c>
      <c r="H444" s="26" t="s">
        <v>21</v>
      </c>
      <c r="I444" s="26" t="s">
        <v>469</v>
      </c>
      <c r="J444" s="27">
        <v>-25</v>
      </c>
    </row>
    <row r="445" spans="1:10" x14ac:dyDescent="0.45">
      <c r="A445" s="18">
        <v>46023</v>
      </c>
      <c r="B445" s="28">
        <f t="shared" si="6"/>
        <v>46023</v>
      </c>
      <c r="C445" s="19" t="s">
        <v>463</v>
      </c>
      <c r="D445" s="19" t="s">
        <v>450</v>
      </c>
      <c r="E445" s="19" t="s">
        <v>450</v>
      </c>
      <c r="F445" s="19" t="s">
        <v>17</v>
      </c>
      <c r="G445" s="19" t="s">
        <v>453</v>
      </c>
      <c r="H445" s="19" t="s">
        <v>17</v>
      </c>
      <c r="I445" s="19" t="s">
        <v>464</v>
      </c>
      <c r="J445" s="21">
        <v>825</v>
      </c>
    </row>
    <row r="446" spans="1:10" x14ac:dyDescent="0.45">
      <c r="A446" s="24">
        <v>46023</v>
      </c>
      <c r="B446" s="25">
        <f t="shared" si="6"/>
        <v>46023</v>
      </c>
      <c r="C446" s="26" t="s">
        <v>463</v>
      </c>
      <c r="D446" s="26" t="s">
        <v>450</v>
      </c>
      <c r="E446" s="26" t="s">
        <v>450</v>
      </c>
      <c r="F446" s="26" t="s">
        <v>21</v>
      </c>
      <c r="G446" s="26" t="s">
        <v>454</v>
      </c>
      <c r="H446" s="26" t="s">
        <v>21</v>
      </c>
      <c r="I446" s="26" t="s">
        <v>464</v>
      </c>
      <c r="J446" s="27">
        <v>-825</v>
      </c>
    </row>
    <row r="447" spans="1:10" x14ac:dyDescent="0.45">
      <c r="A447" s="18">
        <v>46024</v>
      </c>
      <c r="B447" s="28">
        <f t="shared" si="6"/>
        <v>46023</v>
      </c>
      <c r="C447" s="19" t="s">
        <v>470</v>
      </c>
      <c r="D447" s="19" t="s">
        <v>450</v>
      </c>
      <c r="E447" s="19" t="s">
        <v>450</v>
      </c>
      <c r="F447" s="19" t="s">
        <v>17</v>
      </c>
      <c r="G447" s="19" t="s">
        <v>453</v>
      </c>
      <c r="H447" s="19" t="s">
        <v>17</v>
      </c>
      <c r="I447" s="19" t="s">
        <v>471</v>
      </c>
      <c r="J447" s="21">
        <v>1000</v>
      </c>
    </row>
    <row r="448" spans="1:10" x14ac:dyDescent="0.45">
      <c r="A448" s="24">
        <v>46024</v>
      </c>
      <c r="B448" s="25">
        <f t="shared" si="6"/>
        <v>46023</v>
      </c>
      <c r="C448" s="26" t="s">
        <v>476</v>
      </c>
      <c r="D448" s="26" t="s">
        <v>450</v>
      </c>
      <c r="E448" s="26" t="s">
        <v>450</v>
      </c>
      <c r="F448" s="26" t="s">
        <v>17</v>
      </c>
      <c r="G448" s="26" t="s">
        <v>453</v>
      </c>
      <c r="H448" s="26" t="s">
        <v>17</v>
      </c>
      <c r="I448" s="26" t="s">
        <v>477</v>
      </c>
      <c r="J448" s="27">
        <v>750</v>
      </c>
    </row>
    <row r="449" spans="1:10" x14ac:dyDescent="0.45">
      <c r="A449" s="18">
        <v>46027</v>
      </c>
      <c r="B449" s="28">
        <f t="shared" si="6"/>
        <v>46023</v>
      </c>
      <c r="C449" s="19" t="s">
        <v>478</v>
      </c>
      <c r="D449" s="19" t="s">
        <v>450</v>
      </c>
      <c r="E449" s="19" t="s">
        <v>450</v>
      </c>
      <c r="F449" s="19" t="s">
        <v>17</v>
      </c>
      <c r="G449" s="19" t="s">
        <v>453</v>
      </c>
      <c r="H449" s="19" t="s">
        <v>17</v>
      </c>
      <c r="I449" s="19" t="s">
        <v>479</v>
      </c>
      <c r="J449" s="21">
        <v>825</v>
      </c>
    </row>
    <row r="450" spans="1:10" x14ac:dyDescent="0.45">
      <c r="A450" s="24">
        <v>46027</v>
      </c>
      <c r="B450" s="25">
        <f t="shared" ref="B450:B513" si="7">DATE(YEAR(A450),MONTH(A450),1)</f>
        <v>46023</v>
      </c>
      <c r="C450" s="26" t="s">
        <v>468</v>
      </c>
      <c r="D450" s="26" t="s">
        <v>450</v>
      </c>
      <c r="E450" s="26" t="s">
        <v>450</v>
      </c>
      <c r="F450" s="26" t="s">
        <v>21</v>
      </c>
      <c r="G450" s="26" t="s">
        <v>454</v>
      </c>
      <c r="H450" s="26" t="s">
        <v>21</v>
      </c>
      <c r="I450" s="26" t="s">
        <v>469</v>
      </c>
      <c r="J450" s="27">
        <v>25</v>
      </c>
    </row>
    <row r="451" spans="1:10" x14ac:dyDescent="0.45">
      <c r="A451" s="18">
        <v>46027</v>
      </c>
      <c r="B451" s="28">
        <f t="shared" si="7"/>
        <v>46023</v>
      </c>
      <c r="C451" s="19" t="s">
        <v>468</v>
      </c>
      <c r="D451" s="19" t="s">
        <v>450</v>
      </c>
      <c r="E451" s="19" t="s">
        <v>450</v>
      </c>
      <c r="F451" s="19" t="s">
        <v>17</v>
      </c>
      <c r="G451" s="19" t="s">
        <v>453</v>
      </c>
      <c r="H451" s="19" t="s">
        <v>17</v>
      </c>
      <c r="I451" s="19" t="s">
        <v>469</v>
      </c>
      <c r="J451" s="21">
        <v>775</v>
      </c>
    </row>
    <row r="452" spans="1:10" x14ac:dyDescent="0.45">
      <c r="A452" s="24">
        <v>46029</v>
      </c>
      <c r="B452" s="25">
        <f t="shared" si="7"/>
        <v>46023</v>
      </c>
      <c r="C452" s="26" t="s">
        <v>472</v>
      </c>
      <c r="D452" s="26" t="s">
        <v>450</v>
      </c>
      <c r="E452" s="26" t="s">
        <v>450</v>
      </c>
      <c r="F452" s="26" t="s">
        <v>17</v>
      </c>
      <c r="G452" s="26" t="s">
        <v>453</v>
      </c>
      <c r="H452" s="26" t="s">
        <v>17</v>
      </c>
      <c r="I452" s="26" t="s">
        <v>473</v>
      </c>
      <c r="J452" s="27">
        <v>750</v>
      </c>
    </row>
    <row r="453" spans="1:10" x14ac:dyDescent="0.45">
      <c r="A453" s="18">
        <v>46035</v>
      </c>
      <c r="B453" s="28">
        <f t="shared" si="7"/>
        <v>46023</v>
      </c>
      <c r="C453" s="19" t="s">
        <v>466</v>
      </c>
      <c r="D453" s="19" t="s">
        <v>450</v>
      </c>
      <c r="E453" s="19" t="s">
        <v>450</v>
      </c>
      <c r="F453" s="19" t="s">
        <v>17</v>
      </c>
      <c r="G453" s="19" t="s">
        <v>453</v>
      </c>
      <c r="H453" s="19" t="s">
        <v>17</v>
      </c>
      <c r="I453" s="19" t="s">
        <v>467</v>
      </c>
      <c r="J453" s="21">
        <v>70</v>
      </c>
    </row>
    <row r="454" spans="1:10" x14ac:dyDescent="0.45">
      <c r="A454" s="24">
        <v>46037</v>
      </c>
      <c r="B454" s="25">
        <f t="shared" si="7"/>
        <v>46023</v>
      </c>
      <c r="C454" s="26" t="s">
        <v>483</v>
      </c>
      <c r="D454" s="26" t="s">
        <v>450</v>
      </c>
      <c r="E454" s="26" t="s">
        <v>450</v>
      </c>
      <c r="F454" s="26" t="s">
        <v>19</v>
      </c>
      <c r="G454" s="26" t="s">
        <v>481</v>
      </c>
      <c r="H454" s="26" t="s">
        <v>19</v>
      </c>
      <c r="I454" s="26" t="s">
        <v>484</v>
      </c>
      <c r="J454" s="27">
        <v>55.5</v>
      </c>
    </row>
    <row r="455" spans="1:10" x14ac:dyDescent="0.45">
      <c r="A455" s="18">
        <v>46046</v>
      </c>
      <c r="B455" s="28">
        <f t="shared" si="7"/>
        <v>46023</v>
      </c>
      <c r="C455" s="19" t="s">
        <v>466</v>
      </c>
      <c r="D455" s="19" t="s">
        <v>450</v>
      </c>
      <c r="E455" s="19" t="s">
        <v>450</v>
      </c>
      <c r="F455" s="19" t="s">
        <v>17</v>
      </c>
      <c r="G455" s="19" t="s">
        <v>453</v>
      </c>
      <c r="H455" s="19" t="s">
        <v>17</v>
      </c>
      <c r="I455" s="19" t="s">
        <v>467</v>
      </c>
      <c r="J455" s="21">
        <v>16</v>
      </c>
    </row>
    <row r="456" spans="1:10" x14ac:dyDescent="0.45">
      <c r="A456" s="24">
        <v>46046</v>
      </c>
      <c r="B456" s="25">
        <f t="shared" si="7"/>
        <v>46023</v>
      </c>
      <c r="C456" s="26" t="s">
        <v>466</v>
      </c>
      <c r="D456" s="26" t="s">
        <v>450</v>
      </c>
      <c r="E456" s="26" t="s">
        <v>450</v>
      </c>
      <c r="F456" s="26" t="s">
        <v>18</v>
      </c>
      <c r="G456" s="26" t="s">
        <v>451</v>
      </c>
      <c r="H456" s="26" t="s">
        <v>18</v>
      </c>
      <c r="I456" s="26" t="s">
        <v>467</v>
      </c>
      <c r="J456" s="27">
        <v>25</v>
      </c>
    </row>
    <row r="457" spans="1:10" x14ac:dyDescent="0.45">
      <c r="A457" s="18">
        <v>46046</v>
      </c>
      <c r="B457" s="28">
        <f t="shared" si="7"/>
        <v>46023</v>
      </c>
      <c r="C457" s="19" t="s">
        <v>466</v>
      </c>
      <c r="D457" s="19" t="s">
        <v>450</v>
      </c>
      <c r="E457" s="19" t="s">
        <v>450</v>
      </c>
      <c r="F457" s="19" t="s">
        <v>17</v>
      </c>
      <c r="G457" s="19" t="s">
        <v>453</v>
      </c>
      <c r="H457" s="19" t="s">
        <v>17</v>
      </c>
      <c r="I457" s="19" t="s">
        <v>467</v>
      </c>
      <c r="J457" s="21">
        <v>159</v>
      </c>
    </row>
    <row r="458" spans="1:10" x14ac:dyDescent="0.45">
      <c r="A458" s="24">
        <v>46046</v>
      </c>
      <c r="B458" s="25">
        <f t="shared" si="7"/>
        <v>46023</v>
      </c>
      <c r="C458" s="26" t="s">
        <v>466</v>
      </c>
      <c r="D458" s="26" t="s">
        <v>450</v>
      </c>
      <c r="E458" s="26" t="s">
        <v>450</v>
      </c>
      <c r="F458" s="26" t="s">
        <v>20</v>
      </c>
      <c r="G458" s="26" t="s">
        <v>485</v>
      </c>
      <c r="H458" s="26" t="s">
        <v>20</v>
      </c>
      <c r="I458" s="26" t="s">
        <v>467</v>
      </c>
      <c r="J458" s="27">
        <v>200</v>
      </c>
    </row>
    <row r="459" spans="1:10" x14ac:dyDescent="0.45">
      <c r="A459" s="18">
        <v>46047</v>
      </c>
      <c r="B459" s="28">
        <f t="shared" si="7"/>
        <v>46023</v>
      </c>
      <c r="C459" s="19" t="s">
        <v>449</v>
      </c>
      <c r="D459" s="19" t="s">
        <v>450</v>
      </c>
      <c r="E459" s="19" t="s">
        <v>450</v>
      </c>
      <c r="F459" s="19" t="s">
        <v>21</v>
      </c>
      <c r="G459" s="19" t="s">
        <v>454</v>
      </c>
      <c r="H459" s="19" t="s">
        <v>21</v>
      </c>
      <c r="I459" s="19" t="s">
        <v>452</v>
      </c>
      <c r="J459" s="21">
        <v>950</v>
      </c>
    </row>
    <row r="460" spans="1:10" x14ac:dyDescent="0.45">
      <c r="A460" s="24">
        <v>46051</v>
      </c>
      <c r="B460" s="25">
        <f t="shared" si="7"/>
        <v>46023</v>
      </c>
      <c r="C460" s="26" t="s">
        <v>474</v>
      </c>
      <c r="D460" s="26" t="s">
        <v>450</v>
      </c>
      <c r="E460" s="26" t="s">
        <v>450</v>
      </c>
      <c r="F460" s="26" t="s">
        <v>21</v>
      </c>
      <c r="G460" s="26" t="s">
        <v>454</v>
      </c>
      <c r="H460" s="26" t="s">
        <v>21</v>
      </c>
      <c r="I460" s="26" t="s">
        <v>475</v>
      </c>
      <c r="J460" s="27">
        <v>875</v>
      </c>
    </row>
    <row r="461" spans="1:10" x14ac:dyDescent="0.45">
      <c r="A461" s="18">
        <v>46053</v>
      </c>
      <c r="B461" s="28">
        <f t="shared" si="7"/>
        <v>46023</v>
      </c>
      <c r="C461" s="19" t="s">
        <v>155</v>
      </c>
      <c r="D461" s="19" t="s">
        <v>450</v>
      </c>
      <c r="E461" s="19" t="s">
        <v>450</v>
      </c>
      <c r="F461" s="19" t="s">
        <v>20</v>
      </c>
      <c r="G461" s="19" t="s">
        <v>485</v>
      </c>
      <c r="H461" s="19" t="s">
        <v>20</v>
      </c>
      <c r="I461" s="19" t="s">
        <v>150</v>
      </c>
      <c r="J461" s="21">
        <v>-200</v>
      </c>
    </row>
    <row r="462" spans="1:10" x14ac:dyDescent="0.45">
      <c r="A462" s="24">
        <v>46054</v>
      </c>
      <c r="B462" s="25">
        <f t="shared" si="7"/>
        <v>46054</v>
      </c>
      <c r="C462" s="26" t="s">
        <v>449</v>
      </c>
      <c r="D462" s="26" t="s">
        <v>450</v>
      </c>
      <c r="E462" s="26" t="s">
        <v>450</v>
      </c>
      <c r="F462" s="26" t="s">
        <v>18</v>
      </c>
      <c r="G462" s="26" t="s">
        <v>451</v>
      </c>
      <c r="H462" s="26" t="s">
        <v>18</v>
      </c>
      <c r="I462" s="26" t="s">
        <v>452</v>
      </c>
      <c r="J462" s="27">
        <v>25</v>
      </c>
    </row>
    <row r="463" spans="1:10" x14ac:dyDescent="0.45">
      <c r="A463" s="18">
        <v>46054</v>
      </c>
      <c r="B463" s="28">
        <f t="shared" si="7"/>
        <v>46054</v>
      </c>
      <c r="C463" s="19" t="s">
        <v>449</v>
      </c>
      <c r="D463" s="19" t="s">
        <v>450</v>
      </c>
      <c r="E463" s="19" t="s">
        <v>450</v>
      </c>
      <c r="F463" s="19" t="s">
        <v>17</v>
      </c>
      <c r="G463" s="19" t="s">
        <v>453</v>
      </c>
      <c r="H463" s="19" t="s">
        <v>17</v>
      </c>
      <c r="I463" s="19" t="s">
        <v>452</v>
      </c>
      <c r="J463" s="21">
        <v>400</v>
      </c>
    </row>
    <row r="464" spans="1:10" x14ac:dyDescent="0.45">
      <c r="A464" s="24">
        <v>46054</v>
      </c>
      <c r="B464" s="25">
        <f t="shared" si="7"/>
        <v>46054</v>
      </c>
      <c r="C464" s="26" t="s">
        <v>449</v>
      </c>
      <c r="D464" s="26" t="s">
        <v>450</v>
      </c>
      <c r="E464" s="26" t="s">
        <v>450</v>
      </c>
      <c r="F464" s="26" t="s">
        <v>17</v>
      </c>
      <c r="G464" s="26" t="s">
        <v>453</v>
      </c>
      <c r="H464" s="26" t="s">
        <v>17</v>
      </c>
      <c r="I464" s="26" t="s">
        <v>452</v>
      </c>
      <c r="J464" s="27">
        <v>550</v>
      </c>
    </row>
    <row r="465" spans="1:10" x14ac:dyDescent="0.45">
      <c r="A465" s="18">
        <v>46054</v>
      </c>
      <c r="B465" s="28">
        <f t="shared" si="7"/>
        <v>46054</v>
      </c>
      <c r="C465" s="19" t="s">
        <v>449</v>
      </c>
      <c r="D465" s="19" t="s">
        <v>450</v>
      </c>
      <c r="E465" s="19" t="s">
        <v>450</v>
      </c>
      <c r="F465" s="19" t="s">
        <v>21</v>
      </c>
      <c r="G465" s="19" t="s">
        <v>454</v>
      </c>
      <c r="H465" s="19" t="s">
        <v>21</v>
      </c>
      <c r="I465" s="19" t="s">
        <v>452</v>
      </c>
      <c r="J465" s="21">
        <v>-25</v>
      </c>
    </row>
    <row r="466" spans="1:10" x14ac:dyDescent="0.45">
      <c r="A466" s="24">
        <v>46054</v>
      </c>
      <c r="B466" s="25">
        <f t="shared" si="7"/>
        <v>46054</v>
      </c>
      <c r="C466" s="26" t="s">
        <v>449</v>
      </c>
      <c r="D466" s="26" t="s">
        <v>450</v>
      </c>
      <c r="E466" s="26" t="s">
        <v>450</v>
      </c>
      <c r="F466" s="26" t="s">
        <v>21</v>
      </c>
      <c r="G466" s="26" t="s">
        <v>454</v>
      </c>
      <c r="H466" s="26" t="s">
        <v>21</v>
      </c>
      <c r="I466" s="26" t="s">
        <v>452</v>
      </c>
      <c r="J466" s="27">
        <v>-400</v>
      </c>
    </row>
    <row r="467" spans="1:10" x14ac:dyDescent="0.45">
      <c r="A467" s="18">
        <v>46054</v>
      </c>
      <c r="B467" s="28">
        <f t="shared" si="7"/>
        <v>46054</v>
      </c>
      <c r="C467" s="19" t="s">
        <v>449</v>
      </c>
      <c r="D467" s="19" t="s">
        <v>450</v>
      </c>
      <c r="E467" s="19" t="s">
        <v>450</v>
      </c>
      <c r="F467" s="19" t="s">
        <v>21</v>
      </c>
      <c r="G467" s="19" t="s">
        <v>454</v>
      </c>
      <c r="H467" s="19" t="s">
        <v>21</v>
      </c>
      <c r="I467" s="19" t="s">
        <v>452</v>
      </c>
      <c r="J467" s="21">
        <v>-550</v>
      </c>
    </row>
    <row r="468" spans="1:10" x14ac:dyDescent="0.45">
      <c r="A468" s="24">
        <v>46054</v>
      </c>
      <c r="B468" s="25">
        <f t="shared" si="7"/>
        <v>46054</v>
      </c>
      <c r="C468" s="26" t="s">
        <v>470</v>
      </c>
      <c r="D468" s="26" t="s">
        <v>450</v>
      </c>
      <c r="E468" s="26" t="s">
        <v>450</v>
      </c>
      <c r="F468" s="26" t="s">
        <v>17</v>
      </c>
      <c r="G468" s="26" t="s">
        <v>453</v>
      </c>
      <c r="H468" s="26" t="s">
        <v>17</v>
      </c>
      <c r="I468" s="26" t="s">
        <v>471</v>
      </c>
      <c r="J468" s="27">
        <v>1000</v>
      </c>
    </row>
    <row r="469" spans="1:10" x14ac:dyDescent="0.45">
      <c r="A469" s="18">
        <v>46054</v>
      </c>
      <c r="B469" s="28">
        <f t="shared" si="7"/>
        <v>46054</v>
      </c>
      <c r="C469" s="19" t="s">
        <v>459</v>
      </c>
      <c r="D469" s="19" t="s">
        <v>450</v>
      </c>
      <c r="E469" s="19" t="s">
        <v>450</v>
      </c>
      <c r="F469" s="19" t="s">
        <v>17</v>
      </c>
      <c r="G469" s="19" t="s">
        <v>453</v>
      </c>
      <c r="H469" s="19" t="s">
        <v>17</v>
      </c>
      <c r="I469" s="19" t="s">
        <v>460</v>
      </c>
      <c r="J469" s="21">
        <v>950</v>
      </c>
    </row>
    <row r="470" spans="1:10" x14ac:dyDescent="0.45">
      <c r="A470" s="24">
        <v>46054</v>
      </c>
      <c r="B470" s="25">
        <f t="shared" si="7"/>
        <v>46054</v>
      </c>
      <c r="C470" s="26" t="s">
        <v>474</v>
      </c>
      <c r="D470" s="26" t="s">
        <v>450</v>
      </c>
      <c r="E470" s="26" t="s">
        <v>450</v>
      </c>
      <c r="F470" s="26" t="s">
        <v>17</v>
      </c>
      <c r="G470" s="26" t="s">
        <v>453</v>
      </c>
      <c r="H470" s="26" t="s">
        <v>17</v>
      </c>
      <c r="I470" s="26" t="s">
        <v>475</v>
      </c>
      <c r="J470" s="27">
        <v>875</v>
      </c>
    </row>
    <row r="471" spans="1:10" x14ac:dyDescent="0.45">
      <c r="A471" s="18">
        <v>46054</v>
      </c>
      <c r="B471" s="28">
        <f t="shared" si="7"/>
        <v>46054</v>
      </c>
      <c r="C471" s="19" t="s">
        <v>474</v>
      </c>
      <c r="D471" s="19" t="s">
        <v>450</v>
      </c>
      <c r="E471" s="19" t="s">
        <v>450</v>
      </c>
      <c r="F471" s="19" t="s">
        <v>21</v>
      </c>
      <c r="G471" s="19" t="s">
        <v>454</v>
      </c>
      <c r="H471" s="19" t="s">
        <v>21</v>
      </c>
      <c r="I471" s="19" t="s">
        <v>475</v>
      </c>
      <c r="J471" s="21">
        <v>-875</v>
      </c>
    </row>
    <row r="472" spans="1:10" x14ac:dyDescent="0.45">
      <c r="A472" s="24">
        <v>46054</v>
      </c>
      <c r="B472" s="25">
        <f t="shared" si="7"/>
        <v>46054</v>
      </c>
      <c r="C472" s="26" t="s">
        <v>468</v>
      </c>
      <c r="D472" s="26" t="s">
        <v>450</v>
      </c>
      <c r="E472" s="26" t="s">
        <v>450</v>
      </c>
      <c r="F472" s="26" t="s">
        <v>17</v>
      </c>
      <c r="G472" s="26" t="s">
        <v>453</v>
      </c>
      <c r="H472" s="26" t="s">
        <v>17</v>
      </c>
      <c r="I472" s="26" t="s">
        <v>469</v>
      </c>
      <c r="J472" s="27">
        <v>25</v>
      </c>
    </row>
    <row r="473" spans="1:10" x14ac:dyDescent="0.45">
      <c r="A473" s="18">
        <v>46054</v>
      </c>
      <c r="B473" s="28">
        <f t="shared" si="7"/>
        <v>46054</v>
      </c>
      <c r="C473" s="19" t="s">
        <v>468</v>
      </c>
      <c r="D473" s="19" t="s">
        <v>450</v>
      </c>
      <c r="E473" s="19" t="s">
        <v>450</v>
      </c>
      <c r="F473" s="19" t="s">
        <v>21</v>
      </c>
      <c r="G473" s="19" t="s">
        <v>454</v>
      </c>
      <c r="H473" s="19" t="s">
        <v>21</v>
      </c>
      <c r="I473" s="19" t="s">
        <v>469</v>
      </c>
      <c r="J473" s="21">
        <v>-25</v>
      </c>
    </row>
    <row r="474" spans="1:10" x14ac:dyDescent="0.45">
      <c r="A474" s="24">
        <v>46056</v>
      </c>
      <c r="B474" s="25">
        <f t="shared" si="7"/>
        <v>46054</v>
      </c>
      <c r="C474" s="26" t="s">
        <v>472</v>
      </c>
      <c r="D474" s="26" t="s">
        <v>450</v>
      </c>
      <c r="E474" s="26" t="s">
        <v>450</v>
      </c>
      <c r="F474" s="26" t="s">
        <v>17</v>
      </c>
      <c r="G474" s="26" t="s">
        <v>453</v>
      </c>
      <c r="H474" s="26" t="s">
        <v>17</v>
      </c>
      <c r="I474" s="26" t="s">
        <v>473</v>
      </c>
      <c r="J474" s="27">
        <v>800</v>
      </c>
    </row>
    <row r="475" spans="1:10" x14ac:dyDescent="0.45">
      <c r="A475" s="18">
        <v>46056</v>
      </c>
      <c r="B475" s="28">
        <f t="shared" si="7"/>
        <v>46054</v>
      </c>
      <c r="C475" s="19" t="s">
        <v>476</v>
      </c>
      <c r="D475" s="19" t="s">
        <v>450</v>
      </c>
      <c r="E475" s="19" t="s">
        <v>450</v>
      </c>
      <c r="F475" s="19" t="s">
        <v>17</v>
      </c>
      <c r="G475" s="19" t="s">
        <v>453</v>
      </c>
      <c r="H475" s="19" t="s">
        <v>17</v>
      </c>
      <c r="I475" s="19" t="s">
        <v>477</v>
      </c>
      <c r="J475" s="21">
        <v>750</v>
      </c>
    </row>
    <row r="476" spans="1:10" x14ac:dyDescent="0.45">
      <c r="A476" s="24">
        <v>46058</v>
      </c>
      <c r="B476" s="25">
        <f t="shared" si="7"/>
        <v>46054</v>
      </c>
      <c r="C476" s="26" t="s">
        <v>478</v>
      </c>
      <c r="D476" s="26" t="s">
        <v>450</v>
      </c>
      <c r="E476" s="26" t="s">
        <v>450</v>
      </c>
      <c r="F476" s="26" t="s">
        <v>17</v>
      </c>
      <c r="G476" s="26" t="s">
        <v>453</v>
      </c>
      <c r="H476" s="26" t="s">
        <v>17</v>
      </c>
      <c r="I476" s="26" t="s">
        <v>479</v>
      </c>
      <c r="J476" s="27">
        <v>825</v>
      </c>
    </row>
    <row r="477" spans="1:10" x14ac:dyDescent="0.45">
      <c r="A477" s="18">
        <v>46058</v>
      </c>
      <c r="B477" s="28">
        <f t="shared" si="7"/>
        <v>46054</v>
      </c>
      <c r="C477" s="19" t="s">
        <v>468</v>
      </c>
      <c r="D477" s="19" t="s">
        <v>450</v>
      </c>
      <c r="E477" s="19" t="s">
        <v>450</v>
      </c>
      <c r="F477" s="19" t="s">
        <v>21</v>
      </c>
      <c r="G477" s="19" t="s">
        <v>454</v>
      </c>
      <c r="H477" s="19" t="s">
        <v>21</v>
      </c>
      <c r="I477" s="19" t="s">
        <v>469</v>
      </c>
      <c r="J477" s="21">
        <v>25</v>
      </c>
    </row>
    <row r="478" spans="1:10" x14ac:dyDescent="0.45">
      <c r="A478" s="24">
        <v>46058</v>
      </c>
      <c r="B478" s="25">
        <f t="shared" si="7"/>
        <v>46054</v>
      </c>
      <c r="C478" s="26" t="s">
        <v>468</v>
      </c>
      <c r="D478" s="26" t="s">
        <v>450</v>
      </c>
      <c r="E478" s="26" t="s">
        <v>450</v>
      </c>
      <c r="F478" s="26" t="s">
        <v>17</v>
      </c>
      <c r="G478" s="26" t="s">
        <v>453</v>
      </c>
      <c r="H478" s="26" t="s">
        <v>17</v>
      </c>
      <c r="I478" s="26" t="s">
        <v>469</v>
      </c>
      <c r="J478" s="27">
        <v>775</v>
      </c>
    </row>
    <row r="479" spans="1:10" x14ac:dyDescent="0.45">
      <c r="A479" s="18">
        <v>46059</v>
      </c>
      <c r="B479" s="28">
        <f t="shared" si="7"/>
        <v>46054</v>
      </c>
      <c r="C479" s="19" t="s">
        <v>463</v>
      </c>
      <c r="D479" s="19" t="s">
        <v>450</v>
      </c>
      <c r="E479" s="19" t="s">
        <v>450</v>
      </c>
      <c r="F479" s="19" t="s">
        <v>17</v>
      </c>
      <c r="G479" s="19" t="s">
        <v>453</v>
      </c>
      <c r="H479" s="19" t="s">
        <v>17</v>
      </c>
      <c r="I479" s="19" t="s">
        <v>464</v>
      </c>
      <c r="J479" s="21">
        <v>825</v>
      </c>
    </row>
    <row r="480" spans="1:10" x14ac:dyDescent="0.45">
      <c r="A480" s="24">
        <v>46065</v>
      </c>
      <c r="B480" s="25">
        <f t="shared" si="7"/>
        <v>46054</v>
      </c>
      <c r="C480" s="26" t="s">
        <v>455</v>
      </c>
      <c r="D480" s="26" t="s">
        <v>450</v>
      </c>
      <c r="E480" s="26" t="s">
        <v>450</v>
      </c>
      <c r="F480" s="26" t="s">
        <v>21</v>
      </c>
      <c r="G480" s="26" t="s">
        <v>454</v>
      </c>
      <c r="H480" s="26" t="s">
        <v>21</v>
      </c>
      <c r="I480" s="26" t="s">
        <v>486</v>
      </c>
      <c r="J480" s="27">
        <v>472</v>
      </c>
    </row>
    <row r="481" spans="1:10" x14ac:dyDescent="0.45">
      <c r="A481" s="18">
        <v>46069</v>
      </c>
      <c r="B481" s="28">
        <f t="shared" si="7"/>
        <v>46054</v>
      </c>
      <c r="C481" s="19" t="s">
        <v>455</v>
      </c>
      <c r="D481" s="19" t="s">
        <v>450</v>
      </c>
      <c r="E481" s="19" t="s">
        <v>450</v>
      </c>
      <c r="F481" s="19" t="s">
        <v>18</v>
      </c>
      <c r="G481" s="19" t="s">
        <v>451</v>
      </c>
      <c r="H481" s="19" t="s">
        <v>18</v>
      </c>
      <c r="I481" s="19" t="s">
        <v>486</v>
      </c>
      <c r="J481" s="21">
        <v>0.52</v>
      </c>
    </row>
    <row r="482" spans="1:10" x14ac:dyDescent="0.45">
      <c r="A482" s="24">
        <v>46069</v>
      </c>
      <c r="B482" s="25">
        <f t="shared" si="7"/>
        <v>46054</v>
      </c>
      <c r="C482" s="26" t="s">
        <v>455</v>
      </c>
      <c r="D482" s="26" t="s">
        <v>450</v>
      </c>
      <c r="E482" s="26" t="s">
        <v>450</v>
      </c>
      <c r="F482" s="26" t="s">
        <v>17</v>
      </c>
      <c r="G482" s="26" t="s">
        <v>453</v>
      </c>
      <c r="H482" s="26" t="s">
        <v>17</v>
      </c>
      <c r="I482" s="26" t="s">
        <v>486</v>
      </c>
      <c r="J482" s="27">
        <v>471.48</v>
      </c>
    </row>
    <row r="483" spans="1:10" x14ac:dyDescent="0.45">
      <c r="A483" s="18">
        <v>46069</v>
      </c>
      <c r="B483" s="28">
        <f t="shared" si="7"/>
        <v>46054</v>
      </c>
      <c r="C483" s="19" t="s">
        <v>455</v>
      </c>
      <c r="D483" s="19" t="s">
        <v>450</v>
      </c>
      <c r="E483" s="19" t="s">
        <v>450</v>
      </c>
      <c r="F483" s="19" t="s">
        <v>21</v>
      </c>
      <c r="G483" s="19" t="s">
        <v>454</v>
      </c>
      <c r="H483" s="19" t="s">
        <v>21</v>
      </c>
      <c r="I483" s="19" t="s">
        <v>486</v>
      </c>
      <c r="J483" s="21">
        <v>-0.52</v>
      </c>
    </row>
    <row r="484" spans="1:10" x14ac:dyDescent="0.45">
      <c r="A484" s="24">
        <v>46069</v>
      </c>
      <c r="B484" s="25">
        <f t="shared" si="7"/>
        <v>46054</v>
      </c>
      <c r="C484" s="26" t="s">
        <v>455</v>
      </c>
      <c r="D484" s="26" t="s">
        <v>450</v>
      </c>
      <c r="E484" s="26" t="s">
        <v>450</v>
      </c>
      <c r="F484" s="26" t="s">
        <v>21</v>
      </c>
      <c r="G484" s="26" t="s">
        <v>454</v>
      </c>
      <c r="H484" s="26" t="s">
        <v>21</v>
      </c>
      <c r="I484" s="26" t="s">
        <v>486</v>
      </c>
      <c r="J484" s="27">
        <v>-471.48</v>
      </c>
    </row>
    <row r="485" spans="1:10" x14ac:dyDescent="0.45">
      <c r="A485" s="18">
        <v>46074</v>
      </c>
      <c r="B485" s="28">
        <f t="shared" si="7"/>
        <v>46054</v>
      </c>
      <c r="C485" s="19" t="s">
        <v>466</v>
      </c>
      <c r="D485" s="19" t="s">
        <v>450</v>
      </c>
      <c r="E485" s="19" t="s">
        <v>450</v>
      </c>
      <c r="F485" s="19" t="s">
        <v>17</v>
      </c>
      <c r="G485" s="19" t="s">
        <v>453</v>
      </c>
      <c r="H485" s="19" t="s">
        <v>17</v>
      </c>
      <c r="I485" s="19" t="s">
        <v>467</v>
      </c>
      <c r="J485" s="21">
        <v>500</v>
      </c>
    </row>
    <row r="486" spans="1:10" x14ac:dyDescent="0.45">
      <c r="A486" s="24">
        <v>46076</v>
      </c>
      <c r="B486" s="25">
        <f t="shared" si="7"/>
        <v>46054</v>
      </c>
      <c r="C486" s="26" t="s">
        <v>487</v>
      </c>
      <c r="D486" s="26" t="s">
        <v>450</v>
      </c>
      <c r="E486" s="26" t="s">
        <v>450</v>
      </c>
      <c r="F486" s="26" t="s">
        <v>19</v>
      </c>
      <c r="G486" s="26" t="s">
        <v>481</v>
      </c>
      <c r="H486" s="26" t="s">
        <v>19</v>
      </c>
      <c r="I486" s="26" t="s">
        <v>488</v>
      </c>
      <c r="J486" s="27">
        <v>103.25</v>
      </c>
    </row>
    <row r="487" spans="1:10" x14ac:dyDescent="0.45">
      <c r="A487" s="18">
        <v>46078</v>
      </c>
      <c r="B487" s="28">
        <f t="shared" si="7"/>
        <v>46054</v>
      </c>
      <c r="C487" s="19" t="s">
        <v>474</v>
      </c>
      <c r="D487" s="19" t="s">
        <v>450</v>
      </c>
      <c r="E487" s="19" t="s">
        <v>450</v>
      </c>
      <c r="F487" s="19" t="s">
        <v>21</v>
      </c>
      <c r="G487" s="19" t="s">
        <v>454</v>
      </c>
      <c r="H487" s="19" t="s">
        <v>21</v>
      </c>
      <c r="I487" s="19" t="s">
        <v>475</v>
      </c>
      <c r="J487" s="21">
        <v>875</v>
      </c>
    </row>
    <row r="488" spans="1:10" x14ac:dyDescent="0.45">
      <c r="A488" s="24">
        <v>46079</v>
      </c>
      <c r="B488" s="25">
        <f t="shared" si="7"/>
        <v>46054</v>
      </c>
      <c r="C488" s="26" t="s">
        <v>449</v>
      </c>
      <c r="D488" s="26" t="s">
        <v>450</v>
      </c>
      <c r="E488" s="26" t="s">
        <v>450</v>
      </c>
      <c r="F488" s="26" t="s">
        <v>21</v>
      </c>
      <c r="G488" s="26" t="s">
        <v>454</v>
      </c>
      <c r="H488" s="26" t="s">
        <v>21</v>
      </c>
      <c r="I488" s="26" t="s">
        <v>452</v>
      </c>
      <c r="J488" s="27">
        <v>950</v>
      </c>
    </row>
    <row r="489" spans="1:10" x14ac:dyDescent="0.45">
      <c r="A489" s="18">
        <v>46082</v>
      </c>
      <c r="B489" s="28">
        <f t="shared" si="7"/>
        <v>46082</v>
      </c>
      <c r="C489" s="19" t="s">
        <v>449</v>
      </c>
      <c r="D489" s="19" t="s">
        <v>450</v>
      </c>
      <c r="E489" s="19" t="s">
        <v>450</v>
      </c>
      <c r="F489" s="19" t="s">
        <v>18</v>
      </c>
      <c r="G489" s="19" t="s">
        <v>451</v>
      </c>
      <c r="H489" s="19" t="s">
        <v>18</v>
      </c>
      <c r="I489" s="19" t="s">
        <v>452</v>
      </c>
      <c r="J489" s="21">
        <v>25</v>
      </c>
    </row>
    <row r="490" spans="1:10" x14ac:dyDescent="0.45">
      <c r="A490" s="24">
        <v>46082</v>
      </c>
      <c r="B490" s="25">
        <f t="shared" si="7"/>
        <v>46082</v>
      </c>
      <c r="C490" s="26" t="s">
        <v>449</v>
      </c>
      <c r="D490" s="26" t="s">
        <v>450</v>
      </c>
      <c r="E490" s="26" t="s">
        <v>450</v>
      </c>
      <c r="F490" s="26" t="s">
        <v>17</v>
      </c>
      <c r="G490" s="26" t="s">
        <v>453</v>
      </c>
      <c r="H490" s="26" t="s">
        <v>17</v>
      </c>
      <c r="I490" s="26" t="s">
        <v>452</v>
      </c>
      <c r="J490" s="27">
        <v>425</v>
      </c>
    </row>
    <row r="491" spans="1:10" x14ac:dyDescent="0.45">
      <c r="A491" s="18">
        <v>46082</v>
      </c>
      <c r="B491" s="28">
        <f t="shared" si="7"/>
        <v>46082</v>
      </c>
      <c r="C491" s="19" t="s">
        <v>449</v>
      </c>
      <c r="D491" s="19" t="s">
        <v>450</v>
      </c>
      <c r="E491" s="19" t="s">
        <v>450</v>
      </c>
      <c r="F491" s="19" t="s">
        <v>17</v>
      </c>
      <c r="G491" s="19" t="s">
        <v>453</v>
      </c>
      <c r="H491" s="19" t="s">
        <v>17</v>
      </c>
      <c r="I491" s="19" t="s">
        <v>452</v>
      </c>
      <c r="J491" s="21">
        <v>525</v>
      </c>
    </row>
    <row r="492" spans="1:10" x14ac:dyDescent="0.45">
      <c r="A492" s="24">
        <v>46082</v>
      </c>
      <c r="B492" s="25">
        <f t="shared" si="7"/>
        <v>46082</v>
      </c>
      <c r="C492" s="26" t="s">
        <v>449</v>
      </c>
      <c r="D492" s="26" t="s">
        <v>450</v>
      </c>
      <c r="E492" s="26" t="s">
        <v>450</v>
      </c>
      <c r="F492" s="26" t="s">
        <v>21</v>
      </c>
      <c r="G492" s="26" t="s">
        <v>454</v>
      </c>
      <c r="H492" s="26" t="s">
        <v>21</v>
      </c>
      <c r="I492" s="26" t="s">
        <v>452</v>
      </c>
      <c r="J492" s="27">
        <v>-25</v>
      </c>
    </row>
    <row r="493" spans="1:10" x14ac:dyDescent="0.45">
      <c r="A493" s="18">
        <v>46082</v>
      </c>
      <c r="B493" s="28">
        <f t="shared" si="7"/>
        <v>46082</v>
      </c>
      <c r="C493" s="19" t="s">
        <v>449</v>
      </c>
      <c r="D493" s="19" t="s">
        <v>450</v>
      </c>
      <c r="E493" s="19" t="s">
        <v>450</v>
      </c>
      <c r="F493" s="19" t="s">
        <v>21</v>
      </c>
      <c r="G493" s="19" t="s">
        <v>454</v>
      </c>
      <c r="H493" s="19" t="s">
        <v>21</v>
      </c>
      <c r="I493" s="19" t="s">
        <v>452</v>
      </c>
      <c r="J493" s="21">
        <v>-425</v>
      </c>
    </row>
    <row r="494" spans="1:10" x14ac:dyDescent="0.45">
      <c r="A494" s="24">
        <v>46082</v>
      </c>
      <c r="B494" s="25">
        <f t="shared" si="7"/>
        <v>46082</v>
      </c>
      <c r="C494" s="26" t="s">
        <v>449</v>
      </c>
      <c r="D494" s="26" t="s">
        <v>450</v>
      </c>
      <c r="E494" s="26" t="s">
        <v>450</v>
      </c>
      <c r="F494" s="26" t="s">
        <v>21</v>
      </c>
      <c r="G494" s="26" t="s">
        <v>454</v>
      </c>
      <c r="H494" s="26" t="s">
        <v>21</v>
      </c>
      <c r="I494" s="26" t="s">
        <v>452</v>
      </c>
      <c r="J494" s="27">
        <v>-525</v>
      </c>
    </row>
    <row r="495" spans="1:10" x14ac:dyDescent="0.45">
      <c r="A495" s="18">
        <v>46082</v>
      </c>
      <c r="B495" s="28">
        <f t="shared" si="7"/>
        <v>46082</v>
      </c>
      <c r="C495" s="19" t="s">
        <v>470</v>
      </c>
      <c r="D495" s="19" t="s">
        <v>450</v>
      </c>
      <c r="E495" s="19" t="s">
        <v>450</v>
      </c>
      <c r="F495" s="19" t="s">
        <v>17</v>
      </c>
      <c r="G495" s="19" t="s">
        <v>453</v>
      </c>
      <c r="H495" s="19" t="s">
        <v>17</v>
      </c>
      <c r="I495" s="19" t="s">
        <v>471</v>
      </c>
      <c r="J495" s="21">
        <v>1000</v>
      </c>
    </row>
    <row r="496" spans="1:10" x14ac:dyDescent="0.45">
      <c r="A496" s="24">
        <v>46082</v>
      </c>
      <c r="B496" s="25">
        <f t="shared" si="7"/>
        <v>46082</v>
      </c>
      <c r="C496" s="26" t="s">
        <v>472</v>
      </c>
      <c r="D496" s="26" t="s">
        <v>450</v>
      </c>
      <c r="E496" s="26" t="s">
        <v>450</v>
      </c>
      <c r="F496" s="26" t="s">
        <v>17</v>
      </c>
      <c r="G496" s="26" t="s">
        <v>453</v>
      </c>
      <c r="H496" s="26" t="s">
        <v>17</v>
      </c>
      <c r="I496" s="26" t="s">
        <v>473</v>
      </c>
      <c r="J496" s="27">
        <v>25</v>
      </c>
    </row>
    <row r="497" spans="1:10" x14ac:dyDescent="0.45">
      <c r="A497" s="18">
        <v>46082</v>
      </c>
      <c r="B497" s="28">
        <f t="shared" si="7"/>
        <v>46082</v>
      </c>
      <c r="C497" s="19" t="s">
        <v>472</v>
      </c>
      <c r="D497" s="19" t="s">
        <v>450</v>
      </c>
      <c r="E497" s="19" t="s">
        <v>450</v>
      </c>
      <c r="F497" s="19" t="s">
        <v>17</v>
      </c>
      <c r="G497" s="19" t="s">
        <v>453</v>
      </c>
      <c r="H497" s="19" t="s">
        <v>17</v>
      </c>
      <c r="I497" s="19" t="s">
        <v>473</v>
      </c>
      <c r="J497" s="21">
        <v>25</v>
      </c>
    </row>
    <row r="498" spans="1:10" x14ac:dyDescent="0.45">
      <c r="A498" s="24">
        <v>46082</v>
      </c>
      <c r="B498" s="25">
        <f t="shared" si="7"/>
        <v>46082</v>
      </c>
      <c r="C498" s="26" t="s">
        <v>472</v>
      </c>
      <c r="D498" s="26" t="s">
        <v>450</v>
      </c>
      <c r="E498" s="26" t="s">
        <v>450</v>
      </c>
      <c r="F498" s="26" t="s">
        <v>17</v>
      </c>
      <c r="G498" s="26" t="s">
        <v>453</v>
      </c>
      <c r="H498" s="26" t="s">
        <v>17</v>
      </c>
      <c r="I498" s="26" t="s">
        <v>473</v>
      </c>
      <c r="J498" s="27">
        <v>25</v>
      </c>
    </row>
    <row r="499" spans="1:10" x14ac:dyDescent="0.45">
      <c r="A499" s="18">
        <v>46082</v>
      </c>
      <c r="B499" s="28">
        <f t="shared" si="7"/>
        <v>46082</v>
      </c>
      <c r="C499" s="19" t="s">
        <v>472</v>
      </c>
      <c r="D499" s="19" t="s">
        <v>450</v>
      </c>
      <c r="E499" s="19" t="s">
        <v>450</v>
      </c>
      <c r="F499" s="19" t="s">
        <v>17</v>
      </c>
      <c r="G499" s="19" t="s">
        <v>453</v>
      </c>
      <c r="H499" s="19" t="s">
        <v>17</v>
      </c>
      <c r="I499" s="19" t="s">
        <v>473</v>
      </c>
      <c r="J499" s="21">
        <v>25</v>
      </c>
    </row>
    <row r="500" spans="1:10" x14ac:dyDescent="0.45">
      <c r="A500" s="24">
        <v>46082</v>
      </c>
      <c r="B500" s="25">
        <f t="shared" si="7"/>
        <v>46082</v>
      </c>
      <c r="C500" s="26" t="s">
        <v>472</v>
      </c>
      <c r="D500" s="26" t="s">
        <v>450</v>
      </c>
      <c r="E500" s="26" t="s">
        <v>450</v>
      </c>
      <c r="F500" s="26" t="s">
        <v>21</v>
      </c>
      <c r="G500" s="26" t="s">
        <v>454</v>
      </c>
      <c r="H500" s="26" t="s">
        <v>21</v>
      </c>
      <c r="I500" s="26" t="s">
        <v>473</v>
      </c>
      <c r="J500" s="27">
        <v>-25</v>
      </c>
    </row>
    <row r="501" spans="1:10" x14ac:dyDescent="0.45">
      <c r="A501" s="18">
        <v>46082</v>
      </c>
      <c r="B501" s="28">
        <f t="shared" si="7"/>
        <v>46082</v>
      </c>
      <c r="C501" s="19" t="s">
        <v>472</v>
      </c>
      <c r="D501" s="19" t="s">
        <v>450</v>
      </c>
      <c r="E501" s="19" t="s">
        <v>450</v>
      </c>
      <c r="F501" s="19" t="s">
        <v>21</v>
      </c>
      <c r="G501" s="19" t="s">
        <v>454</v>
      </c>
      <c r="H501" s="19" t="s">
        <v>21</v>
      </c>
      <c r="I501" s="19" t="s">
        <v>473</v>
      </c>
      <c r="J501" s="21">
        <v>-25</v>
      </c>
    </row>
    <row r="502" spans="1:10" x14ac:dyDescent="0.45">
      <c r="A502" s="24">
        <v>46082</v>
      </c>
      <c r="B502" s="25">
        <f t="shared" si="7"/>
        <v>46082</v>
      </c>
      <c r="C502" s="26" t="s">
        <v>472</v>
      </c>
      <c r="D502" s="26" t="s">
        <v>450</v>
      </c>
      <c r="E502" s="26" t="s">
        <v>450</v>
      </c>
      <c r="F502" s="26" t="s">
        <v>21</v>
      </c>
      <c r="G502" s="26" t="s">
        <v>454</v>
      </c>
      <c r="H502" s="26" t="s">
        <v>21</v>
      </c>
      <c r="I502" s="26" t="s">
        <v>473</v>
      </c>
      <c r="J502" s="27">
        <v>-25</v>
      </c>
    </row>
    <row r="503" spans="1:10" x14ac:dyDescent="0.45">
      <c r="A503" s="18">
        <v>46082</v>
      </c>
      <c r="B503" s="28">
        <f t="shared" si="7"/>
        <v>46082</v>
      </c>
      <c r="C503" s="19" t="s">
        <v>472</v>
      </c>
      <c r="D503" s="19" t="s">
        <v>450</v>
      </c>
      <c r="E503" s="19" t="s">
        <v>450</v>
      </c>
      <c r="F503" s="19" t="s">
        <v>21</v>
      </c>
      <c r="G503" s="19" t="s">
        <v>454</v>
      </c>
      <c r="H503" s="19" t="s">
        <v>21</v>
      </c>
      <c r="I503" s="19" t="s">
        <v>473</v>
      </c>
      <c r="J503" s="21">
        <v>-25</v>
      </c>
    </row>
    <row r="504" spans="1:10" x14ac:dyDescent="0.45">
      <c r="A504" s="24">
        <v>46082</v>
      </c>
      <c r="B504" s="25">
        <f t="shared" si="7"/>
        <v>46082</v>
      </c>
      <c r="C504" s="26" t="s">
        <v>459</v>
      </c>
      <c r="D504" s="26" t="s">
        <v>450</v>
      </c>
      <c r="E504" s="26" t="s">
        <v>450</v>
      </c>
      <c r="F504" s="26" t="s">
        <v>17</v>
      </c>
      <c r="G504" s="26" t="s">
        <v>453</v>
      </c>
      <c r="H504" s="26" t="s">
        <v>17</v>
      </c>
      <c r="I504" s="26" t="s">
        <v>460</v>
      </c>
      <c r="J504" s="27">
        <v>950</v>
      </c>
    </row>
    <row r="505" spans="1:10" x14ac:dyDescent="0.45">
      <c r="A505" s="18">
        <v>46082</v>
      </c>
      <c r="B505" s="28">
        <f t="shared" si="7"/>
        <v>46082</v>
      </c>
      <c r="C505" s="19" t="s">
        <v>474</v>
      </c>
      <c r="D505" s="19" t="s">
        <v>450</v>
      </c>
      <c r="E505" s="19" t="s">
        <v>450</v>
      </c>
      <c r="F505" s="19" t="s">
        <v>17</v>
      </c>
      <c r="G505" s="19" t="s">
        <v>453</v>
      </c>
      <c r="H505" s="19" t="s">
        <v>17</v>
      </c>
      <c r="I505" s="19" t="s">
        <v>475</v>
      </c>
      <c r="J505" s="21">
        <v>875</v>
      </c>
    </row>
    <row r="506" spans="1:10" x14ac:dyDescent="0.45">
      <c r="A506" s="24">
        <v>46082</v>
      </c>
      <c r="B506" s="25">
        <f t="shared" si="7"/>
        <v>46082</v>
      </c>
      <c r="C506" s="26" t="s">
        <v>474</v>
      </c>
      <c r="D506" s="26" t="s">
        <v>450</v>
      </c>
      <c r="E506" s="26" t="s">
        <v>450</v>
      </c>
      <c r="F506" s="26" t="s">
        <v>21</v>
      </c>
      <c r="G506" s="26" t="s">
        <v>454</v>
      </c>
      <c r="H506" s="26" t="s">
        <v>21</v>
      </c>
      <c r="I506" s="26" t="s">
        <v>475</v>
      </c>
      <c r="J506" s="27">
        <v>-875</v>
      </c>
    </row>
    <row r="507" spans="1:10" x14ac:dyDescent="0.45">
      <c r="A507" s="18">
        <v>46082</v>
      </c>
      <c r="B507" s="28">
        <f t="shared" si="7"/>
        <v>46082</v>
      </c>
      <c r="C507" s="19" t="s">
        <v>468</v>
      </c>
      <c r="D507" s="19" t="s">
        <v>450</v>
      </c>
      <c r="E507" s="19" t="s">
        <v>450</v>
      </c>
      <c r="F507" s="19" t="s">
        <v>17</v>
      </c>
      <c r="G507" s="19" t="s">
        <v>453</v>
      </c>
      <c r="H507" s="19" t="s">
        <v>17</v>
      </c>
      <c r="I507" s="19" t="s">
        <v>469</v>
      </c>
      <c r="J507" s="21">
        <v>25</v>
      </c>
    </row>
    <row r="508" spans="1:10" x14ac:dyDescent="0.45">
      <c r="A508" s="24">
        <v>46082</v>
      </c>
      <c r="B508" s="25">
        <f t="shared" si="7"/>
        <v>46082</v>
      </c>
      <c r="C508" s="26" t="s">
        <v>468</v>
      </c>
      <c r="D508" s="26" t="s">
        <v>450</v>
      </c>
      <c r="E508" s="26" t="s">
        <v>450</v>
      </c>
      <c r="F508" s="26" t="s">
        <v>21</v>
      </c>
      <c r="G508" s="26" t="s">
        <v>454</v>
      </c>
      <c r="H508" s="26" t="s">
        <v>21</v>
      </c>
      <c r="I508" s="26" t="s">
        <v>469</v>
      </c>
      <c r="J508" s="27">
        <v>-25</v>
      </c>
    </row>
    <row r="509" spans="1:10" x14ac:dyDescent="0.45">
      <c r="A509" s="18">
        <v>46084</v>
      </c>
      <c r="B509" s="28">
        <f t="shared" si="7"/>
        <v>46082</v>
      </c>
      <c r="C509" s="19" t="s">
        <v>468</v>
      </c>
      <c r="D509" s="19" t="s">
        <v>450</v>
      </c>
      <c r="E509" s="19" t="s">
        <v>450</v>
      </c>
      <c r="F509" s="19" t="s">
        <v>21</v>
      </c>
      <c r="G509" s="19" t="s">
        <v>454</v>
      </c>
      <c r="H509" s="19" t="s">
        <v>21</v>
      </c>
      <c r="I509" s="19" t="s">
        <v>469</v>
      </c>
      <c r="J509" s="21">
        <v>75</v>
      </c>
    </row>
    <row r="510" spans="1:10" x14ac:dyDescent="0.45">
      <c r="A510" s="24">
        <v>46084</v>
      </c>
      <c r="B510" s="25">
        <f t="shared" si="7"/>
        <v>46082</v>
      </c>
      <c r="C510" s="26" t="s">
        <v>468</v>
      </c>
      <c r="D510" s="26" t="s">
        <v>450</v>
      </c>
      <c r="E510" s="26" t="s">
        <v>450</v>
      </c>
      <c r="F510" s="26" t="s">
        <v>17</v>
      </c>
      <c r="G510" s="26" t="s">
        <v>453</v>
      </c>
      <c r="H510" s="26" t="s">
        <v>17</v>
      </c>
      <c r="I510" s="26" t="s">
        <v>469</v>
      </c>
      <c r="J510" s="27">
        <v>775</v>
      </c>
    </row>
    <row r="511" spans="1:10" x14ac:dyDescent="0.45">
      <c r="A511" s="18">
        <v>46084</v>
      </c>
      <c r="B511" s="28">
        <f t="shared" si="7"/>
        <v>46082</v>
      </c>
      <c r="C511" s="19" t="s">
        <v>476</v>
      </c>
      <c r="D511" s="19" t="s">
        <v>450</v>
      </c>
      <c r="E511" s="19" t="s">
        <v>450</v>
      </c>
      <c r="F511" s="19" t="s">
        <v>17</v>
      </c>
      <c r="G511" s="19" t="s">
        <v>453</v>
      </c>
      <c r="H511" s="19" t="s">
        <v>17</v>
      </c>
      <c r="I511" s="19" t="s">
        <v>477</v>
      </c>
      <c r="J511" s="21">
        <v>750</v>
      </c>
    </row>
    <row r="512" spans="1:10" x14ac:dyDescent="0.45">
      <c r="A512" s="24">
        <v>46085</v>
      </c>
      <c r="B512" s="25">
        <f t="shared" si="7"/>
        <v>46082</v>
      </c>
      <c r="C512" s="26" t="s">
        <v>478</v>
      </c>
      <c r="D512" s="26" t="s">
        <v>450</v>
      </c>
      <c r="E512" s="26" t="s">
        <v>450</v>
      </c>
      <c r="F512" s="26" t="s">
        <v>17</v>
      </c>
      <c r="G512" s="26" t="s">
        <v>453</v>
      </c>
      <c r="H512" s="26" t="s">
        <v>17</v>
      </c>
      <c r="I512" s="26" t="s">
        <v>479</v>
      </c>
      <c r="J512" s="27">
        <v>825</v>
      </c>
    </row>
    <row r="513" spans="1:10" x14ac:dyDescent="0.45">
      <c r="A513" s="18">
        <v>46086</v>
      </c>
      <c r="B513" s="28">
        <f t="shared" si="7"/>
        <v>46082</v>
      </c>
      <c r="C513" s="19" t="s">
        <v>472</v>
      </c>
      <c r="D513" s="19" t="s">
        <v>450</v>
      </c>
      <c r="E513" s="19" t="s">
        <v>450</v>
      </c>
      <c r="F513" s="19" t="s">
        <v>17</v>
      </c>
      <c r="G513" s="19" t="s">
        <v>453</v>
      </c>
      <c r="H513" s="19" t="s">
        <v>17</v>
      </c>
      <c r="I513" s="19" t="s">
        <v>473</v>
      </c>
      <c r="J513" s="21">
        <v>75</v>
      </c>
    </row>
    <row r="514" spans="1:10" x14ac:dyDescent="0.45">
      <c r="A514" s="24">
        <v>46086</v>
      </c>
      <c r="B514" s="25">
        <f t="shared" ref="B514:B577" si="8">DATE(YEAR(A514),MONTH(A514),1)</f>
        <v>46082</v>
      </c>
      <c r="C514" s="26" t="s">
        <v>472</v>
      </c>
      <c r="D514" s="26" t="s">
        <v>450</v>
      </c>
      <c r="E514" s="26" t="s">
        <v>450</v>
      </c>
      <c r="F514" s="26" t="s">
        <v>17</v>
      </c>
      <c r="G514" s="26" t="s">
        <v>453</v>
      </c>
      <c r="H514" s="26" t="s">
        <v>17</v>
      </c>
      <c r="I514" s="26" t="s">
        <v>473</v>
      </c>
      <c r="J514" s="27">
        <v>725</v>
      </c>
    </row>
    <row r="515" spans="1:10" x14ac:dyDescent="0.45">
      <c r="A515" s="18">
        <v>46086</v>
      </c>
      <c r="B515" s="28">
        <f t="shared" si="8"/>
        <v>46082</v>
      </c>
      <c r="C515" s="19" t="s">
        <v>461</v>
      </c>
      <c r="D515" s="19" t="s">
        <v>450</v>
      </c>
      <c r="E515" s="19" t="s">
        <v>450</v>
      </c>
      <c r="F515" s="19" t="s">
        <v>21</v>
      </c>
      <c r="G515" s="19" t="s">
        <v>454</v>
      </c>
      <c r="H515" s="19" t="s">
        <v>21</v>
      </c>
      <c r="I515" s="19" t="s">
        <v>489</v>
      </c>
      <c r="J515" s="21">
        <v>3.1</v>
      </c>
    </row>
    <row r="516" spans="1:10" x14ac:dyDescent="0.45">
      <c r="A516" s="24">
        <v>46086</v>
      </c>
      <c r="B516" s="25">
        <f t="shared" si="8"/>
        <v>46082</v>
      </c>
      <c r="C516" s="26" t="s">
        <v>461</v>
      </c>
      <c r="D516" s="26" t="s">
        <v>450</v>
      </c>
      <c r="E516" s="26" t="s">
        <v>450</v>
      </c>
      <c r="F516" s="26" t="s">
        <v>17</v>
      </c>
      <c r="G516" s="26" t="s">
        <v>453</v>
      </c>
      <c r="H516" s="26" t="s">
        <v>17</v>
      </c>
      <c r="I516" s="26" t="s">
        <v>489</v>
      </c>
      <c r="J516" s="27">
        <v>346.9</v>
      </c>
    </row>
    <row r="517" spans="1:10" x14ac:dyDescent="0.45">
      <c r="A517" s="18">
        <v>46086</v>
      </c>
      <c r="B517" s="28">
        <f t="shared" si="8"/>
        <v>46082</v>
      </c>
      <c r="C517" s="19" t="s">
        <v>461</v>
      </c>
      <c r="D517" s="19" t="s">
        <v>450</v>
      </c>
      <c r="E517" s="19" t="s">
        <v>450</v>
      </c>
      <c r="F517" s="19" t="s">
        <v>17</v>
      </c>
      <c r="G517" s="19" t="s">
        <v>453</v>
      </c>
      <c r="H517" s="19" t="s">
        <v>17</v>
      </c>
      <c r="I517" s="19" t="s">
        <v>489</v>
      </c>
      <c r="J517" s="21">
        <v>450</v>
      </c>
    </row>
    <row r="518" spans="1:10" x14ac:dyDescent="0.45">
      <c r="A518" s="24">
        <v>46089</v>
      </c>
      <c r="B518" s="25">
        <f t="shared" si="8"/>
        <v>46082</v>
      </c>
      <c r="C518" s="26" t="s">
        <v>463</v>
      </c>
      <c r="D518" s="26" t="s">
        <v>450</v>
      </c>
      <c r="E518" s="26" t="s">
        <v>450</v>
      </c>
      <c r="F518" s="26" t="s">
        <v>17</v>
      </c>
      <c r="G518" s="26" t="s">
        <v>453</v>
      </c>
      <c r="H518" s="26" t="s">
        <v>17</v>
      </c>
      <c r="I518" s="26" t="s">
        <v>464</v>
      </c>
      <c r="J518" s="27">
        <v>825</v>
      </c>
    </row>
    <row r="519" spans="1:10" x14ac:dyDescent="0.45">
      <c r="A519" s="18">
        <v>46091</v>
      </c>
      <c r="B519" s="28">
        <f t="shared" si="8"/>
        <v>46082</v>
      </c>
      <c r="C519" s="19" t="s">
        <v>490</v>
      </c>
      <c r="D519" s="19" t="s">
        <v>450</v>
      </c>
      <c r="E519" s="19" t="s">
        <v>450</v>
      </c>
      <c r="F519" s="19" t="s">
        <v>19</v>
      </c>
      <c r="G519" s="19" t="s">
        <v>481</v>
      </c>
      <c r="H519" s="19" t="s">
        <v>19</v>
      </c>
      <c r="I519" s="19" t="s">
        <v>491</v>
      </c>
      <c r="J519" s="21">
        <v>69.5</v>
      </c>
    </row>
    <row r="520" spans="1:10" x14ac:dyDescent="0.45">
      <c r="A520" s="24">
        <v>46094</v>
      </c>
      <c r="B520" s="25">
        <f t="shared" si="8"/>
        <v>46082</v>
      </c>
      <c r="C520" s="26" t="s">
        <v>455</v>
      </c>
      <c r="D520" s="26" t="s">
        <v>450</v>
      </c>
      <c r="E520" s="26" t="s">
        <v>450</v>
      </c>
      <c r="F520" s="26" t="s">
        <v>18</v>
      </c>
      <c r="G520" s="26" t="s">
        <v>451</v>
      </c>
      <c r="H520" s="26" t="s">
        <v>18</v>
      </c>
      <c r="I520" s="26" t="s">
        <v>486</v>
      </c>
      <c r="J520" s="27">
        <v>149.47999999999999</v>
      </c>
    </row>
    <row r="521" spans="1:10" x14ac:dyDescent="0.45">
      <c r="A521" s="18">
        <v>46094</v>
      </c>
      <c r="B521" s="28">
        <f t="shared" si="8"/>
        <v>46082</v>
      </c>
      <c r="C521" s="19" t="s">
        <v>455</v>
      </c>
      <c r="D521" s="19" t="s">
        <v>450</v>
      </c>
      <c r="E521" s="19" t="s">
        <v>450</v>
      </c>
      <c r="F521" s="19" t="s">
        <v>17</v>
      </c>
      <c r="G521" s="19" t="s">
        <v>453</v>
      </c>
      <c r="H521" s="19" t="s">
        <v>17</v>
      </c>
      <c r="I521" s="19" t="s">
        <v>486</v>
      </c>
      <c r="J521" s="21">
        <v>450.52</v>
      </c>
    </row>
    <row r="522" spans="1:10" x14ac:dyDescent="0.45">
      <c r="A522" s="24">
        <v>46098</v>
      </c>
      <c r="B522" s="25">
        <f t="shared" si="8"/>
        <v>46082</v>
      </c>
      <c r="C522" s="26" t="s">
        <v>466</v>
      </c>
      <c r="D522" s="26" t="s">
        <v>450</v>
      </c>
      <c r="E522" s="26" t="s">
        <v>450</v>
      </c>
      <c r="F522" s="26" t="s">
        <v>17</v>
      </c>
      <c r="G522" s="26" t="s">
        <v>453</v>
      </c>
      <c r="H522" s="26" t="s">
        <v>17</v>
      </c>
      <c r="I522" s="26" t="s">
        <v>467</v>
      </c>
      <c r="J522" s="27">
        <v>100</v>
      </c>
    </row>
    <row r="523" spans="1:10" x14ac:dyDescent="0.45">
      <c r="A523" s="18">
        <v>46098</v>
      </c>
      <c r="B523" s="28">
        <f t="shared" si="8"/>
        <v>46082</v>
      </c>
      <c r="C523" s="19" t="s">
        <v>457</v>
      </c>
      <c r="D523" s="19" t="s">
        <v>450</v>
      </c>
      <c r="E523" s="19" t="s">
        <v>450</v>
      </c>
      <c r="F523" s="19" t="s">
        <v>17</v>
      </c>
      <c r="G523" s="19" t="s">
        <v>453</v>
      </c>
      <c r="H523" s="19" t="s">
        <v>17</v>
      </c>
      <c r="I523" s="19" t="s">
        <v>458</v>
      </c>
      <c r="J523" s="21">
        <v>50</v>
      </c>
    </row>
    <row r="524" spans="1:10" x14ac:dyDescent="0.45">
      <c r="A524" s="24">
        <v>46098</v>
      </c>
      <c r="B524" s="25">
        <f t="shared" si="8"/>
        <v>46082</v>
      </c>
      <c r="C524" s="26" t="s">
        <v>457</v>
      </c>
      <c r="D524" s="26" t="s">
        <v>450</v>
      </c>
      <c r="E524" s="26" t="s">
        <v>450</v>
      </c>
      <c r="F524" s="26" t="s">
        <v>17</v>
      </c>
      <c r="G524" s="26" t="s">
        <v>453</v>
      </c>
      <c r="H524" s="26" t="s">
        <v>17</v>
      </c>
      <c r="I524" s="26" t="s">
        <v>458</v>
      </c>
      <c r="J524" s="27">
        <v>50</v>
      </c>
    </row>
    <row r="525" spans="1:10" x14ac:dyDescent="0.45">
      <c r="A525" s="18">
        <v>46098</v>
      </c>
      <c r="B525" s="28">
        <f t="shared" si="8"/>
        <v>46082</v>
      </c>
      <c r="C525" s="19" t="s">
        <v>457</v>
      </c>
      <c r="D525" s="19" t="s">
        <v>450</v>
      </c>
      <c r="E525" s="19" t="s">
        <v>450</v>
      </c>
      <c r="F525" s="19" t="s">
        <v>17</v>
      </c>
      <c r="G525" s="19" t="s">
        <v>453</v>
      </c>
      <c r="H525" s="19" t="s">
        <v>17</v>
      </c>
      <c r="I525" s="19" t="s">
        <v>458</v>
      </c>
      <c r="J525" s="21">
        <v>50</v>
      </c>
    </row>
    <row r="526" spans="1:10" x14ac:dyDescent="0.45">
      <c r="A526" s="24">
        <v>46098</v>
      </c>
      <c r="B526" s="25">
        <f t="shared" si="8"/>
        <v>46082</v>
      </c>
      <c r="C526" s="26" t="s">
        <v>457</v>
      </c>
      <c r="D526" s="26" t="s">
        <v>450</v>
      </c>
      <c r="E526" s="26" t="s">
        <v>450</v>
      </c>
      <c r="F526" s="26" t="s">
        <v>21</v>
      </c>
      <c r="G526" s="26" t="s">
        <v>454</v>
      </c>
      <c r="H526" s="26" t="s">
        <v>21</v>
      </c>
      <c r="I526" s="26" t="s">
        <v>458</v>
      </c>
      <c r="J526" s="27">
        <v>450</v>
      </c>
    </row>
    <row r="527" spans="1:10" x14ac:dyDescent="0.45">
      <c r="A527" s="18">
        <v>46098</v>
      </c>
      <c r="B527" s="28">
        <f t="shared" si="8"/>
        <v>46082</v>
      </c>
      <c r="C527" s="19" t="s">
        <v>465</v>
      </c>
      <c r="D527" s="19" t="s">
        <v>450</v>
      </c>
      <c r="E527" s="19" t="s">
        <v>450</v>
      </c>
      <c r="F527" s="19" t="s">
        <v>17</v>
      </c>
      <c r="G527" s="19" t="s">
        <v>453</v>
      </c>
      <c r="H527" s="19" t="s">
        <v>17</v>
      </c>
      <c r="I527" s="19" t="s">
        <v>458</v>
      </c>
      <c r="J527" s="21">
        <v>35</v>
      </c>
    </row>
    <row r="528" spans="1:10" x14ac:dyDescent="0.45">
      <c r="A528" s="24">
        <v>46098</v>
      </c>
      <c r="B528" s="25">
        <f t="shared" si="8"/>
        <v>46082</v>
      </c>
      <c r="C528" s="26" t="s">
        <v>465</v>
      </c>
      <c r="D528" s="26" t="s">
        <v>450</v>
      </c>
      <c r="E528" s="26" t="s">
        <v>450</v>
      </c>
      <c r="F528" s="26" t="s">
        <v>17</v>
      </c>
      <c r="G528" s="26" t="s">
        <v>453</v>
      </c>
      <c r="H528" s="26" t="s">
        <v>17</v>
      </c>
      <c r="I528" s="26" t="s">
        <v>458</v>
      </c>
      <c r="J528" s="27">
        <v>35</v>
      </c>
    </row>
    <row r="529" spans="1:10" x14ac:dyDescent="0.45">
      <c r="A529" s="18">
        <v>46098</v>
      </c>
      <c r="B529" s="28">
        <f t="shared" si="8"/>
        <v>46082</v>
      </c>
      <c r="C529" s="19" t="s">
        <v>465</v>
      </c>
      <c r="D529" s="19" t="s">
        <v>450</v>
      </c>
      <c r="E529" s="19" t="s">
        <v>450</v>
      </c>
      <c r="F529" s="19" t="s">
        <v>17</v>
      </c>
      <c r="G529" s="19" t="s">
        <v>453</v>
      </c>
      <c r="H529" s="19" t="s">
        <v>17</v>
      </c>
      <c r="I529" s="19" t="s">
        <v>458</v>
      </c>
      <c r="J529" s="21">
        <v>35</v>
      </c>
    </row>
    <row r="530" spans="1:10" x14ac:dyDescent="0.45">
      <c r="A530" s="24">
        <v>46098</v>
      </c>
      <c r="B530" s="25">
        <f t="shared" si="8"/>
        <v>46082</v>
      </c>
      <c r="C530" s="26" t="s">
        <v>465</v>
      </c>
      <c r="D530" s="26" t="s">
        <v>450</v>
      </c>
      <c r="E530" s="26" t="s">
        <v>450</v>
      </c>
      <c r="F530" s="26" t="s">
        <v>21</v>
      </c>
      <c r="G530" s="26" t="s">
        <v>454</v>
      </c>
      <c r="H530" s="26" t="s">
        <v>21</v>
      </c>
      <c r="I530" s="26" t="s">
        <v>458</v>
      </c>
      <c r="J530" s="27">
        <v>315</v>
      </c>
    </row>
    <row r="531" spans="1:10" x14ac:dyDescent="0.45">
      <c r="A531" s="18">
        <v>46101</v>
      </c>
      <c r="B531" s="28">
        <f t="shared" si="8"/>
        <v>46082</v>
      </c>
      <c r="C531" s="19" t="s">
        <v>466</v>
      </c>
      <c r="D531" s="19" t="s">
        <v>450</v>
      </c>
      <c r="E531" s="19" t="s">
        <v>450</v>
      </c>
      <c r="F531" s="19" t="s">
        <v>17</v>
      </c>
      <c r="G531" s="19" t="s">
        <v>453</v>
      </c>
      <c r="H531" s="19" t="s">
        <v>17</v>
      </c>
      <c r="I531" s="19" t="s">
        <v>467</v>
      </c>
      <c r="J531" s="21">
        <v>100</v>
      </c>
    </row>
    <row r="532" spans="1:10" x14ac:dyDescent="0.45">
      <c r="A532" s="24">
        <v>46104</v>
      </c>
      <c r="B532" s="25">
        <f t="shared" si="8"/>
        <v>46082</v>
      </c>
      <c r="C532" s="26" t="s">
        <v>466</v>
      </c>
      <c r="D532" s="26" t="s">
        <v>450</v>
      </c>
      <c r="E532" s="26" t="s">
        <v>450</v>
      </c>
      <c r="F532" s="26" t="s">
        <v>17</v>
      </c>
      <c r="G532" s="26" t="s">
        <v>453</v>
      </c>
      <c r="H532" s="26" t="s">
        <v>17</v>
      </c>
      <c r="I532" s="26" t="s">
        <v>467</v>
      </c>
      <c r="J532" s="27">
        <v>100</v>
      </c>
    </row>
    <row r="533" spans="1:10" x14ac:dyDescent="0.45">
      <c r="A533" s="18">
        <v>46105</v>
      </c>
      <c r="B533" s="28">
        <f t="shared" si="8"/>
        <v>46082</v>
      </c>
      <c r="C533" s="19" t="s">
        <v>492</v>
      </c>
      <c r="D533" s="19" t="s">
        <v>450</v>
      </c>
      <c r="E533" s="19" t="s">
        <v>450</v>
      </c>
      <c r="F533" s="19" t="s">
        <v>19</v>
      </c>
      <c r="G533" s="19" t="s">
        <v>481</v>
      </c>
      <c r="H533" s="19" t="s">
        <v>19</v>
      </c>
      <c r="I533" s="19" t="s">
        <v>493</v>
      </c>
      <c r="J533" s="21">
        <v>78</v>
      </c>
    </row>
    <row r="534" spans="1:10" x14ac:dyDescent="0.45">
      <c r="A534" s="24">
        <v>46108</v>
      </c>
      <c r="B534" s="25">
        <f t="shared" si="8"/>
        <v>46082</v>
      </c>
      <c r="C534" s="26" t="s">
        <v>466</v>
      </c>
      <c r="D534" s="26" t="s">
        <v>450</v>
      </c>
      <c r="E534" s="26" t="s">
        <v>450</v>
      </c>
      <c r="F534" s="26" t="s">
        <v>17</v>
      </c>
      <c r="G534" s="26" t="s">
        <v>453</v>
      </c>
      <c r="H534" s="26" t="s">
        <v>17</v>
      </c>
      <c r="I534" s="26" t="s">
        <v>467</v>
      </c>
      <c r="J534" s="27">
        <v>16</v>
      </c>
    </row>
    <row r="535" spans="1:10" x14ac:dyDescent="0.45">
      <c r="A535" s="18">
        <v>46108</v>
      </c>
      <c r="B535" s="28">
        <f t="shared" si="8"/>
        <v>46082</v>
      </c>
      <c r="C535" s="19" t="s">
        <v>466</v>
      </c>
      <c r="D535" s="19" t="s">
        <v>450</v>
      </c>
      <c r="E535" s="19" t="s">
        <v>450</v>
      </c>
      <c r="F535" s="19" t="s">
        <v>18</v>
      </c>
      <c r="G535" s="19" t="s">
        <v>451</v>
      </c>
      <c r="H535" s="19" t="s">
        <v>18</v>
      </c>
      <c r="I535" s="19" t="s">
        <v>467</v>
      </c>
      <c r="J535" s="21">
        <v>25</v>
      </c>
    </row>
    <row r="536" spans="1:10" x14ac:dyDescent="0.45">
      <c r="A536" s="24">
        <v>46108</v>
      </c>
      <c r="B536" s="25">
        <f t="shared" si="8"/>
        <v>46082</v>
      </c>
      <c r="C536" s="26" t="s">
        <v>466</v>
      </c>
      <c r="D536" s="26" t="s">
        <v>450</v>
      </c>
      <c r="E536" s="26" t="s">
        <v>450</v>
      </c>
      <c r="F536" s="26" t="s">
        <v>17</v>
      </c>
      <c r="G536" s="26" t="s">
        <v>453</v>
      </c>
      <c r="H536" s="26" t="s">
        <v>17</v>
      </c>
      <c r="I536" s="26" t="s">
        <v>467</v>
      </c>
      <c r="J536" s="27">
        <v>49</v>
      </c>
    </row>
    <row r="537" spans="1:10" x14ac:dyDescent="0.45">
      <c r="A537" s="18">
        <v>46108</v>
      </c>
      <c r="B537" s="28">
        <f t="shared" si="8"/>
        <v>46082</v>
      </c>
      <c r="C537" s="19" t="s">
        <v>455</v>
      </c>
      <c r="D537" s="19" t="s">
        <v>450</v>
      </c>
      <c r="E537" s="19" t="s">
        <v>450</v>
      </c>
      <c r="F537" s="19" t="s">
        <v>21</v>
      </c>
      <c r="G537" s="19" t="s">
        <v>454</v>
      </c>
      <c r="H537" s="19" t="s">
        <v>21</v>
      </c>
      <c r="I537" s="19" t="s">
        <v>486</v>
      </c>
      <c r="J537" s="21">
        <v>450.52</v>
      </c>
    </row>
    <row r="538" spans="1:10" x14ac:dyDescent="0.45">
      <c r="A538" s="24">
        <v>46108</v>
      </c>
      <c r="B538" s="25">
        <f t="shared" si="8"/>
        <v>46082</v>
      </c>
      <c r="C538" s="26" t="s">
        <v>455</v>
      </c>
      <c r="D538" s="26" t="s">
        <v>450</v>
      </c>
      <c r="E538" s="26" t="s">
        <v>450</v>
      </c>
      <c r="F538" s="26" t="s">
        <v>17</v>
      </c>
      <c r="G538" s="26" t="s">
        <v>453</v>
      </c>
      <c r="H538" s="26" t="s">
        <v>17</v>
      </c>
      <c r="I538" s="26" t="s">
        <v>486</v>
      </c>
      <c r="J538" s="27">
        <v>649.48</v>
      </c>
    </row>
    <row r="539" spans="1:10" x14ac:dyDescent="0.45">
      <c r="A539" s="18">
        <v>46109</v>
      </c>
      <c r="B539" s="28">
        <f t="shared" si="8"/>
        <v>46082</v>
      </c>
      <c r="C539" s="19" t="s">
        <v>449</v>
      </c>
      <c r="D539" s="19" t="s">
        <v>450</v>
      </c>
      <c r="E539" s="19" t="s">
        <v>450</v>
      </c>
      <c r="F539" s="19" t="s">
        <v>21</v>
      </c>
      <c r="G539" s="19" t="s">
        <v>454</v>
      </c>
      <c r="H539" s="19" t="s">
        <v>21</v>
      </c>
      <c r="I539" s="19" t="s">
        <v>452</v>
      </c>
      <c r="J539" s="21">
        <v>950</v>
      </c>
    </row>
    <row r="540" spans="1:10" x14ac:dyDescent="0.45">
      <c r="A540" s="24">
        <v>46111</v>
      </c>
      <c r="B540" s="25">
        <f t="shared" si="8"/>
        <v>46082</v>
      </c>
      <c r="C540" s="26" t="s">
        <v>478</v>
      </c>
      <c r="D540" s="26" t="s">
        <v>450</v>
      </c>
      <c r="E540" s="26" t="s">
        <v>450</v>
      </c>
      <c r="F540" s="26" t="s">
        <v>21</v>
      </c>
      <c r="G540" s="26" t="s">
        <v>454</v>
      </c>
      <c r="H540" s="26" t="s">
        <v>21</v>
      </c>
      <c r="I540" s="26" t="s">
        <v>479</v>
      </c>
      <c r="J540" s="27">
        <v>825</v>
      </c>
    </row>
    <row r="541" spans="1:10" x14ac:dyDescent="0.45">
      <c r="A541" s="18">
        <v>46113</v>
      </c>
      <c r="B541" s="28">
        <f t="shared" si="8"/>
        <v>46113</v>
      </c>
      <c r="C541" s="19" t="s">
        <v>449</v>
      </c>
      <c r="D541" s="19" t="s">
        <v>450</v>
      </c>
      <c r="E541" s="19" t="s">
        <v>450</v>
      </c>
      <c r="F541" s="19" t="s">
        <v>18</v>
      </c>
      <c r="G541" s="19" t="s">
        <v>451</v>
      </c>
      <c r="H541" s="19" t="s">
        <v>18</v>
      </c>
      <c r="I541" s="19" t="s">
        <v>452</v>
      </c>
      <c r="J541" s="21">
        <v>25</v>
      </c>
    </row>
    <row r="542" spans="1:10" x14ac:dyDescent="0.45">
      <c r="A542" s="24">
        <v>46113</v>
      </c>
      <c r="B542" s="25">
        <f t="shared" si="8"/>
        <v>46113</v>
      </c>
      <c r="C542" s="26" t="s">
        <v>449</v>
      </c>
      <c r="D542" s="26" t="s">
        <v>450</v>
      </c>
      <c r="E542" s="26" t="s">
        <v>450</v>
      </c>
      <c r="F542" s="26" t="s">
        <v>17</v>
      </c>
      <c r="G542" s="26" t="s">
        <v>453</v>
      </c>
      <c r="H542" s="26" t="s">
        <v>17</v>
      </c>
      <c r="I542" s="26" t="s">
        <v>452</v>
      </c>
      <c r="J542" s="27">
        <v>450</v>
      </c>
    </row>
    <row r="543" spans="1:10" x14ac:dyDescent="0.45">
      <c r="A543" s="18">
        <v>46113</v>
      </c>
      <c r="B543" s="28">
        <f t="shared" si="8"/>
        <v>46113</v>
      </c>
      <c r="C543" s="19" t="s">
        <v>449</v>
      </c>
      <c r="D543" s="19" t="s">
        <v>450</v>
      </c>
      <c r="E543" s="19" t="s">
        <v>450</v>
      </c>
      <c r="F543" s="19" t="s">
        <v>17</v>
      </c>
      <c r="G543" s="19" t="s">
        <v>453</v>
      </c>
      <c r="H543" s="19" t="s">
        <v>17</v>
      </c>
      <c r="I543" s="19" t="s">
        <v>452</v>
      </c>
      <c r="J543" s="21">
        <v>500</v>
      </c>
    </row>
    <row r="544" spans="1:10" x14ac:dyDescent="0.45">
      <c r="A544" s="24">
        <v>46113</v>
      </c>
      <c r="B544" s="25">
        <f t="shared" si="8"/>
        <v>46113</v>
      </c>
      <c r="C544" s="26" t="s">
        <v>449</v>
      </c>
      <c r="D544" s="26" t="s">
        <v>450</v>
      </c>
      <c r="E544" s="26" t="s">
        <v>450</v>
      </c>
      <c r="F544" s="26" t="s">
        <v>21</v>
      </c>
      <c r="G544" s="26" t="s">
        <v>454</v>
      </c>
      <c r="H544" s="26" t="s">
        <v>21</v>
      </c>
      <c r="I544" s="26" t="s">
        <v>452</v>
      </c>
      <c r="J544" s="27">
        <v>-25</v>
      </c>
    </row>
    <row r="545" spans="1:10" x14ac:dyDescent="0.45">
      <c r="A545" s="18">
        <v>46113</v>
      </c>
      <c r="B545" s="28">
        <f t="shared" si="8"/>
        <v>46113</v>
      </c>
      <c r="C545" s="19" t="s">
        <v>449</v>
      </c>
      <c r="D545" s="19" t="s">
        <v>450</v>
      </c>
      <c r="E545" s="19" t="s">
        <v>450</v>
      </c>
      <c r="F545" s="19" t="s">
        <v>21</v>
      </c>
      <c r="G545" s="19" t="s">
        <v>454</v>
      </c>
      <c r="H545" s="19" t="s">
        <v>21</v>
      </c>
      <c r="I545" s="19" t="s">
        <v>452</v>
      </c>
      <c r="J545" s="21">
        <v>-450</v>
      </c>
    </row>
    <row r="546" spans="1:10" x14ac:dyDescent="0.45">
      <c r="A546" s="24">
        <v>46113</v>
      </c>
      <c r="B546" s="25">
        <f t="shared" si="8"/>
        <v>46113</v>
      </c>
      <c r="C546" s="26" t="s">
        <v>449</v>
      </c>
      <c r="D546" s="26" t="s">
        <v>450</v>
      </c>
      <c r="E546" s="26" t="s">
        <v>450</v>
      </c>
      <c r="F546" s="26" t="s">
        <v>21</v>
      </c>
      <c r="G546" s="26" t="s">
        <v>454</v>
      </c>
      <c r="H546" s="26" t="s">
        <v>21</v>
      </c>
      <c r="I546" s="26" t="s">
        <v>452</v>
      </c>
      <c r="J546" s="27">
        <v>-500</v>
      </c>
    </row>
    <row r="547" spans="1:10" x14ac:dyDescent="0.45">
      <c r="A547" s="18">
        <v>46113</v>
      </c>
      <c r="B547" s="28">
        <f t="shared" si="8"/>
        <v>46113</v>
      </c>
      <c r="C547" s="19" t="s">
        <v>466</v>
      </c>
      <c r="D547" s="19" t="s">
        <v>450</v>
      </c>
      <c r="E547" s="19" t="s">
        <v>450</v>
      </c>
      <c r="F547" s="19" t="s">
        <v>17</v>
      </c>
      <c r="G547" s="19" t="s">
        <v>453</v>
      </c>
      <c r="H547" s="19" t="s">
        <v>17</v>
      </c>
      <c r="I547" s="19" t="s">
        <v>467</v>
      </c>
      <c r="J547" s="21">
        <v>100</v>
      </c>
    </row>
    <row r="548" spans="1:10" x14ac:dyDescent="0.45">
      <c r="A548" s="24">
        <v>46113</v>
      </c>
      <c r="B548" s="25">
        <f t="shared" si="8"/>
        <v>46113</v>
      </c>
      <c r="C548" s="26" t="s">
        <v>455</v>
      </c>
      <c r="D548" s="26" t="s">
        <v>450</v>
      </c>
      <c r="E548" s="26" t="s">
        <v>450</v>
      </c>
      <c r="F548" s="26" t="s">
        <v>17</v>
      </c>
      <c r="G548" s="26" t="s">
        <v>453</v>
      </c>
      <c r="H548" s="26" t="s">
        <v>17</v>
      </c>
      <c r="I548" s="26" t="s">
        <v>486</v>
      </c>
      <c r="J548" s="27">
        <v>450.52</v>
      </c>
    </row>
    <row r="549" spans="1:10" x14ac:dyDescent="0.45">
      <c r="A549" s="18">
        <v>46113</v>
      </c>
      <c r="B549" s="28">
        <f t="shared" si="8"/>
        <v>46113</v>
      </c>
      <c r="C549" s="19" t="s">
        <v>455</v>
      </c>
      <c r="D549" s="19" t="s">
        <v>450</v>
      </c>
      <c r="E549" s="19" t="s">
        <v>450</v>
      </c>
      <c r="F549" s="19" t="s">
        <v>21</v>
      </c>
      <c r="G549" s="19" t="s">
        <v>454</v>
      </c>
      <c r="H549" s="19" t="s">
        <v>21</v>
      </c>
      <c r="I549" s="19" t="s">
        <v>486</v>
      </c>
      <c r="J549" s="21">
        <v>-450.52</v>
      </c>
    </row>
    <row r="550" spans="1:10" x14ac:dyDescent="0.45">
      <c r="A550" s="24">
        <v>46113</v>
      </c>
      <c r="B550" s="25">
        <f t="shared" si="8"/>
        <v>46113</v>
      </c>
      <c r="C550" s="26" t="s">
        <v>457</v>
      </c>
      <c r="D550" s="26" t="s">
        <v>450</v>
      </c>
      <c r="E550" s="26" t="s">
        <v>450</v>
      </c>
      <c r="F550" s="26" t="s">
        <v>17</v>
      </c>
      <c r="G550" s="26" t="s">
        <v>453</v>
      </c>
      <c r="H550" s="26" t="s">
        <v>17</v>
      </c>
      <c r="I550" s="26" t="s">
        <v>458</v>
      </c>
      <c r="J550" s="27">
        <v>50</v>
      </c>
    </row>
    <row r="551" spans="1:10" x14ac:dyDescent="0.45">
      <c r="A551" s="18">
        <v>46113</v>
      </c>
      <c r="B551" s="28">
        <f t="shared" si="8"/>
        <v>46113</v>
      </c>
      <c r="C551" s="19" t="s">
        <v>457</v>
      </c>
      <c r="D551" s="19" t="s">
        <v>450</v>
      </c>
      <c r="E551" s="19" t="s">
        <v>450</v>
      </c>
      <c r="F551" s="19" t="s">
        <v>21</v>
      </c>
      <c r="G551" s="19" t="s">
        <v>454</v>
      </c>
      <c r="H551" s="19" t="s">
        <v>21</v>
      </c>
      <c r="I551" s="19" t="s">
        <v>458</v>
      </c>
      <c r="J551" s="21">
        <v>-50</v>
      </c>
    </row>
    <row r="552" spans="1:10" x14ac:dyDescent="0.45">
      <c r="A552" s="24">
        <v>46113</v>
      </c>
      <c r="B552" s="25">
        <f t="shared" si="8"/>
        <v>46113</v>
      </c>
      <c r="C552" s="26" t="s">
        <v>478</v>
      </c>
      <c r="D552" s="26" t="s">
        <v>450</v>
      </c>
      <c r="E552" s="26" t="s">
        <v>450</v>
      </c>
      <c r="F552" s="26" t="s">
        <v>17</v>
      </c>
      <c r="G552" s="26" t="s">
        <v>453</v>
      </c>
      <c r="H552" s="26" t="s">
        <v>17</v>
      </c>
      <c r="I552" s="26" t="s">
        <v>479</v>
      </c>
      <c r="J552" s="27">
        <v>825</v>
      </c>
    </row>
    <row r="553" spans="1:10" x14ac:dyDescent="0.45">
      <c r="A553" s="18">
        <v>46113</v>
      </c>
      <c r="B553" s="28">
        <f t="shared" si="8"/>
        <v>46113</v>
      </c>
      <c r="C553" s="19" t="s">
        <v>478</v>
      </c>
      <c r="D553" s="19" t="s">
        <v>450</v>
      </c>
      <c r="E553" s="19" t="s">
        <v>450</v>
      </c>
      <c r="F553" s="19" t="s">
        <v>21</v>
      </c>
      <c r="G553" s="19" t="s">
        <v>454</v>
      </c>
      <c r="H553" s="19" t="s">
        <v>21</v>
      </c>
      <c r="I553" s="19" t="s">
        <v>479</v>
      </c>
      <c r="J553" s="21">
        <v>-825</v>
      </c>
    </row>
    <row r="554" spans="1:10" x14ac:dyDescent="0.45">
      <c r="A554" s="24">
        <v>46113</v>
      </c>
      <c r="B554" s="25">
        <f t="shared" si="8"/>
        <v>46113</v>
      </c>
      <c r="C554" s="26" t="s">
        <v>459</v>
      </c>
      <c r="D554" s="26" t="s">
        <v>450</v>
      </c>
      <c r="E554" s="26" t="s">
        <v>450</v>
      </c>
      <c r="F554" s="26" t="s">
        <v>17</v>
      </c>
      <c r="G554" s="26" t="s">
        <v>453</v>
      </c>
      <c r="H554" s="26" t="s">
        <v>17</v>
      </c>
      <c r="I554" s="26" t="s">
        <v>460</v>
      </c>
      <c r="J554" s="27">
        <v>950</v>
      </c>
    </row>
    <row r="555" spans="1:10" x14ac:dyDescent="0.45">
      <c r="A555" s="18">
        <v>46113</v>
      </c>
      <c r="B555" s="28">
        <f t="shared" si="8"/>
        <v>46113</v>
      </c>
      <c r="C555" s="19" t="s">
        <v>461</v>
      </c>
      <c r="D555" s="19" t="s">
        <v>450</v>
      </c>
      <c r="E555" s="19" t="s">
        <v>450</v>
      </c>
      <c r="F555" s="19" t="s">
        <v>17</v>
      </c>
      <c r="G555" s="19" t="s">
        <v>453</v>
      </c>
      <c r="H555" s="19" t="s">
        <v>17</v>
      </c>
      <c r="I555" s="19" t="s">
        <v>489</v>
      </c>
      <c r="J555" s="21">
        <v>3.1</v>
      </c>
    </row>
    <row r="556" spans="1:10" x14ac:dyDescent="0.45">
      <c r="A556" s="24">
        <v>46113</v>
      </c>
      <c r="B556" s="25">
        <f t="shared" si="8"/>
        <v>46113</v>
      </c>
      <c r="C556" s="26" t="s">
        <v>461</v>
      </c>
      <c r="D556" s="26" t="s">
        <v>450</v>
      </c>
      <c r="E556" s="26" t="s">
        <v>450</v>
      </c>
      <c r="F556" s="26" t="s">
        <v>21</v>
      </c>
      <c r="G556" s="26" t="s">
        <v>454</v>
      </c>
      <c r="H556" s="26" t="s">
        <v>21</v>
      </c>
      <c r="I556" s="26" t="s">
        <v>489</v>
      </c>
      <c r="J556" s="27">
        <v>-3.1</v>
      </c>
    </row>
    <row r="557" spans="1:10" x14ac:dyDescent="0.45">
      <c r="A557" s="18">
        <v>46113</v>
      </c>
      <c r="B557" s="28">
        <f t="shared" si="8"/>
        <v>46113</v>
      </c>
      <c r="C557" s="19" t="s">
        <v>468</v>
      </c>
      <c r="D557" s="19" t="s">
        <v>450</v>
      </c>
      <c r="E557" s="19" t="s">
        <v>450</v>
      </c>
      <c r="F557" s="19" t="s">
        <v>17</v>
      </c>
      <c r="G557" s="19" t="s">
        <v>453</v>
      </c>
      <c r="H557" s="19" t="s">
        <v>17</v>
      </c>
      <c r="I557" s="19" t="s">
        <v>469</v>
      </c>
      <c r="J557" s="21">
        <v>75</v>
      </c>
    </row>
    <row r="558" spans="1:10" x14ac:dyDescent="0.45">
      <c r="A558" s="24">
        <v>46113</v>
      </c>
      <c r="B558" s="25">
        <f t="shared" si="8"/>
        <v>46113</v>
      </c>
      <c r="C558" s="26" t="s">
        <v>468</v>
      </c>
      <c r="D558" s="26" t="s">
        <v>450</v>
      </c>
      <c r="E558" s="26" t="s">
        <v>450</v>
      </c>
      <c r="F558" s="26" t="s">
        <v>21</v>
      </c>
      <c r="G558" s="26" t="s">
        <v>454</v>
      </c>
      <c r="H558" s="26" t="s">
        <v>21</v>
      </c>
      <c r="I558" s="26" t="s">
        <v>469</v>
      </c>
      <c r="J558" s="27">
        <v>-75</v>
      </c>
    </row>
    <row r="559" spans="1:10" x14ac:dyDescent="0.45">
      <c r="A559" s="18">
        <v>46113</v>
      </c>
      <c r="B559" s="28">
        <f t="shared" si="8"/>
        <v>46113</v>
      </c>
      <c r="C559" s="19" t="s">
        <v>465</v>
      </c>
      <c r="D559" s="19" t="s">
        <v>450</v>
      </c>
      <c r="E559" s="19" t="s">
        <v>450</v>
      </c>
      <c r="F559" s="19" t="s">
        <v>17</v>
      </c>
      <c r="G559" s="19" t="s">
        <v>453</v>
      </c>
      <c r="H559" s="19" t="s">
        <v>17</v>
      </c>
      <c r="I559" s="19" t="s">
        <v>458</v>
      </c>
      <c r="J559" s="21">
        <v>35</v>
      </c>
    </row>
    <row r="560" spans="1:10" x14ac:dyDescent="0.45">
      <c r="A560" s="24">
        <v>46113</v>
      </c>
      <c r="B560" s="25">
        <f t="shared" si="8"/>
        <v>46113</v>
      </c>
      <c r="C560" s="26" t="s">
        <v>465</v>
      </c>
      <c r="D560" s="26" t="s">
        <v>450</v>
      </c>
      <c r="E560" s="26" t="s">
        <v>450</v>
      </c>
      <c r="F560" s="26" t="s">
        <v>21</v>
      </c>
      <c r="G560" s="26" t="s">
        <v>454</v>
      </c>
      <c r="H560" s="26" t="s">
        <v>21</v>
      </c>
      <c r="I560" s="26" t="s">
        <v>458</v>
      </c>
      <c r="J560" s="27">
        <v>-35</v>
      </c>
    </row>
    <row r="561" spans="1:10" x14ac:dyDescent="0.45">
      <c r="A561" s="18">
        <v>46114</v>
      </c>
      <c r="B561" s="28">
        <f t="shared" si="8"/>
        <v>46113</v>
      </c>
      <c r="C561" s="19" t="s">
        <v>470</v>
      </c>
      <c r="D561" s="19" t="s">
        <v>450</v>
      </c>
      <c r="E561" s="19" t="s">
        <v>450</v>
      </c>
      <c r="F561" s="19" t="s">
        <v>17</v>
      </c>
      <c r="G561" s="19" t="s">
        <v>453</v>
      </c>
      <c r="H561" s="19" t="s">
        <v>17</v>
      </c>
      <c r="I561" s="19" t="s">
        <v>471</v>
      </c>
      <c r="J561" s="21">
        <v>1000</v>
      </c>
    </row>
    <row r="562" spans="1:10" x14ac:dyDescent="0.45">
      <c r="A562" s="24">
        <v>46114</v>
      </c>
      <c r="B562" s="25">
        <f t="shared" si="8"/>
        <v>46113</v>
      </c>
      <c r="C562" s="26" t="s">
        <v>466</v>
      </c>
      <c r="D562" s="26" t="s">
        <v>450</v>
      </c>
      <c r="E562" s="26" t="s">
        <v>450</v>
      </c>
      <c r="F562" s="26" t="s">
        <v>17</v>
      </c>
      <c r="G562" s="26" t="s">
        <v>453</v>
      </c>
      <c r="H562" s="26" t="s">
        <v>17</v>
      </c>
      <c r="I562" s="26" t="s">
        <v>467</v>
      </c>
      <c r="J562" s="27">
        <v>100</v>
      </c>
    </row>
    <row r="563" spans="1:10" x14ac:dyDescent="0.45">
      <c r="A563" s="18">
        <v>46115</v>
      </c>
      <c r="B563" s="28">
        <f t="shared" si="8"/>
        <v>46113</v>
      </c>
      <c r="C563" s="19" t="s">
        <v>466</v>
      </c>
      <c r="D563" s="19" t="s">
        <v>450</v>
      </c>
      <c r="E563" s="19" t="s">
        <v>450</v>
      </c>
      <c r="F563" s="19" t="s">
        <v>17</v>
      </c>
      <c r="G563" s="19" t="s">
        <v>453</v>
      </c>
      <c r="H563" s="19" t="s">
        <v>17</v>
      </c>
      <c r="I563" s="19" t="s">
        <v>467</v>
      </c>
      <c r="J563" s="21">
        <v>150</v>
      </c>
    </row>
    <row r="564" spans="1:10" x14ac:dyDescent="0.45">
      <c r="A564" s="24">
        <v>46115</v>
      </c>
      <c r="B564" s="25">
        <f t="shared" si="8"/>
        <v>46113</v>
      </c>
      <c r="C564" s="26" t="s">
        <v>476</v>
      </c>
      <c r="D564" s="26" t="s">
        <v>450</v>
      </c>
      <c r="E564" s="26" t="s">
        <v>450</v>
      </c>
      <c r="F564" s="26" t="s">
        <v>17</v>
      </c>
      <c r="G564" s="26" t="s">
        <v>453</v>
      </c>
      <c r="H564" s="26" t="s">
        <v>17</v>
      </c>
      <c r="I564" s="26" t="s">
        <v>477</v>
      </c>
      <c r="J564" s="27">
        <v>750</v>
      </c>
    </row>
    <row r="565" spans="1:10" x14ac:dyDescent="0.45">
      <c r="A565" s="18">
        <v>46116</v>
      </c>
      <c r="B565" s="28">
        <f t="shared" si="8"/>
        <v>46113</v>
      </c>
      <c r="C565" s="19" t="s">
        <v>472</v>
      </c>
      <c r="D565" s="19" t="s">
        <v>450</v>
      </c>
      <c r="E565" s="19" t="s">
        <v>450</v>
      </c>
      <c r="F565" s="19" t="s">
        <v>17</v>
      </c>
      <c r="G565" s="19" t="s">
        <v>453</v>
      </c>
      <c r="H565" s="19" t="s">
        <v>17</v>
      </c>
      <c r="I565" s="19" t="s">
        <v>473</v>
      </c>
      <c r="J565" s="21">
        <v>50</v>
      </c>
    </row>
    <row r="566" spans="1:10" x14ac:dyDescent="0.45">
      <c r="A566" s="24">
        <v>46116</v>
      </c>
      <c r="B566" s="25">
        <f t="shared" si="8"/>
        <v>46113</v>
      </c>
      <c r="C566" s="26" t="s">
        <v>472</v>
      </c>
      <c r="D566" s="26" t="s">
        <v>450</v>
      </c>
      <c r="E566" s="26" t="s">
        <v>450</v>
      </c>
      <c r="F566" s="26" t="s">
        <v>17</v>
      </c>
      <c r="G566" s="26" t="s">
        <v>453</v>
      </c>
      <c r="H566" s="26" t="s">
        <v>17</v>
      </c>
      <c r="I566" s="26" t="s">
        <v>473</v>
      </c>
      <c r="J566" s="27">
        <v>75</v>
      </c>
    </row>
    <row r="567" spans="1:10" x14ac:dyDescent="0.45">
      <c r="A567" s="18">
        <v>46116</v>
      </c>
      <c r="B567" s="28">
        <f t="shared" si="8"/>
        <v>46113</v>
      </c>
      <c r="C567" s="19" t="s">
        <v>472</v>
      </c>
      <c r="D567" s="19" t="s">
        <v>450</v>
      </c>
      <c r="E567" s="19" t="s">
        <v>450</v>
      </c>
      <c r="F567" s="19" t="s">
        <v>17</v>
      </c>
      <c r="G567" s="19" t="s">
        <v>453</v>
      </c>
      <c r="H567" s="19" t="s">
        <v>17</v>
      </c>
      <c r="I567" s="19" t="s">
        <v>473</v>
      </c>
      <c r="J567" s="21">
        <v>675</v>
      </c>
    </row>
    <row r="568" spans="1:10" x14ac:dyDescent="0.45">
      <c r="A568" s="24">
        <v>46116</v>
      </c>
      <c r="B568" s="25">
        <f t="shared" si="8"/>
        <v>46113</v>
      </c>
      <c r="C568" s="26" t="s">
        <v>468</v>
      </c>
      <c r="D568" s="26" t="s">
        <v>450</v>
      </c>
      <c r="E568" s="26" t="s">
        <v>450</v>
      </c>
      <c r="F568" s="26" t="s">
        <v>21</v>
      </c>
      <c r="G568" s="26" t="s">
        <v>454</v>
      </c>
      <c r="H568" s="26" t="s">
        <v>21</v>
      </c>
      <c r="I568" s="26" t="s">
        <v>469</v>
      </c>
      <c r="J568" s="27">
        <v>75</v>
      </c>
    </row>
    <row r="569" spans="1:10" x14ac:dyDescent="0.45">
      <c r="A569" s="18">
        <v>46116</v>
      </c>
      <c r="B569" s="28">
        <f t="shared" si="8"/>
        <v>46113</v>
      </c>
      <c r="C569" s="19" t="s">
        <v>468</v>
      </c>
      <c r="D569" s="19" t="s">
        <v>450</v>
      </c>
      <c r="E569" s="19" t="s">
        <v>450</v>
      </c>
      <c r="F569" s="19" t="s">
        <v>17</v>
      </c>
      <c r="G569" s="19" t="s">
        <v>453</v>
      </c>
      <c r="H569" s="19" t="s">
        <v>17</v>
      </c>
      <c r="I569" s="19" t="s">
        <v>469</v>
      </c>
      <c r="J569" s="21">
        <v>725</v>
      </c>
    </row>
    <row r="570" spans="1:10" x14ac:dyDescent="0.45">
      <c r="A570" s="24">
        <v>46119</v>
      </c>
      <c r="B570" s="25">
        <f t="shared" si="8"/>
        <v>46113</v>
      </c>
      <c r="C570" s="26" t="s">
        <v>474</v>
      </c>
      <c r="D570" s="26" t="s">
        <v>450</v>
      </c>
      <c r="E570" s="26" t="s">
        <v>450</v>
      </c>
      <c r="F570" s="26" t="s">
        <v>17</v>
      </c>
      <c r="G570" s="26" t="s">
        <v>453</v>
      </c>
      <c r="H570" s="26" t="s">
        <v>17</v>
      </c>
      <c r="I570" s="26" t="s">
        <v>475</v>
      </c>
      <c r="J570" s="27">
        <v>875</v>
      </c>
    </row>
    <row r="571" spans="1:10" x14ac:dyDescent="0.45">
      <c r="A571" s="18">
        <v>46120</v>
      </c>
      <c r="B571" s="28">
        <f t="shared" si="8"/>
        <v>46113</v>
      </c>
      <c r="C571" s="19" t="s">
        <v>494</v>
      </c>
      <c r="D571" s="19" t="s">
        <v>450</v>
      </c>
      <c r="E571" s="19" t="s">
        <v>450</v>
      </c>
      <c r="F571" s="19" t="s">
        <v>19</v>
      </c>
      <c r="G571" s="19" t="s">
        <v>481</v>
      </c>
      <c r="H571" s="19" t="s">
        <v>19</v>
      </c>
      <c r="I571" s="19" t="s">
        <v>495</v>
      </c>
      <c r="J571" s="21">
        <v>63</v>
      </c>
    </row>
    <row r="572" spans="1:10" x14ac:dyDescent="0.45">
      <c r="A572" s="24">
        <v>46122</v>
      </c>
      <c r="B572" s="25">
        <f t="shared" si="8"/>
        <v>46113</v>
      </c>
      <c r="C572" s="26" t="s">
        <v>466</v>
      </c>
      <c r="D572" s="26" t="s">
        <v>450</v>
      </c>
      <c r="E572" s="26" t="s">
        <v>450</v>
      </c>
      <c r="F572" s="26" t="s">
        <v>17</v>
      </c>
      <c r="G572" s="26" t="s">
        <v>453</v>
      </c>
      <c r="H572" s="26" t="s">
        <v>17</v>
      </c>
      <c r="I572" s="26" t="s">
        <v>467</v>
      </c>
      <c r="J572" s="27">
        <v>110</v>
      </c>
    </row>
    <row r="573" spans="1:10" x14ac:dyDescent="0.45">
      <c r="A573" s="18">
        <v>46122</v>
      </c>
      <c r="B573" s="28">
        <f t="shared" si="8"/>
        <v>46113</v>
      </c>
      <c r="C573" s="19" t="s">
        <v>463</v>
      </c>
      <c r="D573" s="19" t="s">
        <v>450</v>
      </c>
      <c r="E573" s="19" t="s">
        <v>450</v>
      </c>
      <c r="F573" s="19" t="s">
        <v>17</v>
      </c>
      <c r="G573" s="19" t="s">
        <v>453</v>
      </c>
      <c r="H573" s="19" t="s">
        <v>17</v>
      </c>
      <c r="I573" s="19" t="s">
        <v>464</v>
      </c>
      <c r="J573" s="21">
        <v>825</v>
      </c>
    </row>
    <row r="574" spans="1:10" x14ac:dyDescent="0.45">
      <c r="A574" s="24">
        <v>46125</v>
      </c>
      <c r="B574" s="25">
        <f t="shared" si="8"/>
        <v>46113</v>
      </c>
      <c r="C574" s="26" t="s">
        <v>466</v>
      </c>
      <c r="D574" s="26" t="s">
        <v>450</v>
      </c>
      <c r="E574" s="26" t="s">
        <v>450</v>
      </c>
      <c r="F574" s="26" t="s">
        <v>17</v>
      </c>
      <c r="G574" s="26" t="s">
        <v>453</v>
      </c>
      <c r="H574" s="26" t="s">
        <v>17</v>
      </c>
      <c r="I574" s="26" t="s">
        <v>467</v>
      </c>
      <c r="J574" s="27">
        <v>100</v>
      </c>
    </row>
    <row r="575" spans="1:10" x14ac:dyDescent="0.45">
      <c r="A575" s="18">
        <v>46126</v>
      </c>
      <c r="B575" s="28">
        <f t="shared" si="8"/>
        <v>46113</v>
      </c>
      <c r="C575" s="19" t="s">
        <v>496</v>
      </c>
      <c r="D575" s="19" t="s">
        <v>450</v>
      </c>
      <c r="E575" s="19" t="s">
        <v>450</v>
      </c>
      <c r="F575" s="19" t="s">
        <v>19</v>
      </c>
      <c r="G575" s="19" t="s">
        <v>481</v>
      </c>
      <c r="H575" s="19" t="s">
        <v>19</v>
      </c>
      <c r="I575" s="19" t="s">
        <v>497</v>
      </c>
      <c r="J575" s="21">
        <v>19</v>
      </c>
    </row>
    <row r="576" spans="1:10" x14ac:dyDescent="0.45">
      <c r="A576" s="24">
        <v>46129</v>
      </c>
      <c r="B576" s="25">
        <f t="shared" si="8"/>
        <v>46113</v>
      </c>
      <c r="C576" s="26" t="s">
        <v>466</v>
      </c>
      <c r="D576" s="26" t="s">
        <v>450</v>
      </c>
      <c r="E576" s="26" t="s">
        <v>450</v>
      </c>
      <c r="F576" s="26" t="s">
        <v>17</v>
      </c>
      <c r="G576" s="26" t="s">
        <v>453</v>
      </c>
      <c r="H576" s="26" t="s">
        <v>17</v>
      </c>
      <c r="I576" s="26" t="s">
        <v>467</v>
      </c>
      <c r="J576" s="27">
        <v>100</v>
      </c>
    </row>
    <row r="577" spans="1:10" x14ac:dyDescent="0.45">
      <c r="A577" s="18">
        <v>46132</v>
      </c>
      <c r="B577" s="28">
        <f t="shared" si="8"/>
        <v>46113</v>
      </c>
      <c r="C577" s="19" t="s">
        <v>461</v>
      </c>
      <c r="D577" s="19" t="s">
        <v>450</v>
      </c>
      <c r="E577" s="19" t="s">
        <v>450</v>
      </c>
      <c r="F577" s="19" t="s">
        <v>17</v>
      </c>
      <c r="G577" s="19" t="s">
        <v>453</v>
      </c>
      <c r="H577" s="19" t="s">
        <v>17</v>
      </c>
      <c r="I577" s="19" t="s">
        <v>489</v>
      </c>
      <c r="J577" s="21">
        <v>639</v>
      </c>
    </row>
    <row r="578" spans="1:10" x14ac:dyDescent="0.45">
      <c r="A578" s="24">
        <v>46134</v>
      </c>
      <c r="B578" s="25">
        <f t="shared" ref="B578:B614" si="9">DATE(YEAR(A578),MONTH(A578),1)</f>
        <v>46113</v>
      </c>
      <c r="C578" s="26" t="s">
        <v>461</v>
      </c>
      <c r="D578" s="26" t="s">
        <v>450</v>
      </c>
      <c r="E578" s="26" t="s">
        <v>450</v>
      </c>
      <c r="F578" s="26" t="s">
        <v>17</v>
      </c>
      <c r="G578" s="26" t="s">
        <v>453</v>
      </c>
      <c r="H578" s="26" t="s">
        <v>17</v>
      </c>
      <c r="I578" s="26" t="s">
        <v>489</v>
      </c>
      <c r="J578" s="27">
        <v>281</v>
      </c>
    </row>
    <row r="579" spans="1:10" x14ac:dyDescent="0.45">
      <c r="A579" s="18">
        <v>46138</v>
      </c>
      <c r="B579" s="28">
        <f t="shared" si="9"/>
        <v>46113</v>
      </c>
      <c r="C579" s="19" t="s">
        <v>449</v>
      </c>
      <c r="D579" s="19" t="s">
        <v>450</v>
      </c>
      <c r="E579" s="19" t="s">
        <v>450</v>
      </c>
      <c r="F579" s="19" t="s">
        <v>21</v>
      </c>
      <c r="G579" s="19" t="s">
        <v>454</v>
      </c>
      <c r="H579" s="19" t="s">
        <v>21</v>
      </c>
      <c r="I579" s="19" t="s">
        <v>452</v>
      </c>
      <c r="J579" s="21">
        <v>950</v>
      </c>
    </row>
    <row r="580" spans="1:10" x14ac:dyDescent="0.45">
      <c r="A580" s="24">
        <v>46139</v>
      </c>
      <c r="B580" s="25">
        <f t="shared" si="9"/>
        <v>46113</v>
      </c>
      <c r="C580" s="26" t="s">
        <v>466</v>
      </c>
      <c r="D580" s="26" t="s">
        <v>450</v>
      </c>
      <c r="E580" s="26" t="s">
        <v>450</v>
      </c>
      <c r="F580" s="26" t="s">
        <v>18</v>
      </c>
      <c r="G580" s="26" t="s">
        <v>451</v>
      </c>
      <c r="H580" s="26" t="s">
        <v>18</v>
      </c>
      <c r="I580" s="26" t="s">
        <v>467</v>
      </c>
      <c r="J580" s="27">
        <v>25</v>
      </c>
    </row>
    <row r="581" spans="1:10" x14ac:dyDescent="0.45">
      <c r="A581" s="18">
        <v>46139</v>
      </c>
      <c r="B581" s="28">
        <f t="shared" si="9"/>
        <v>46113</v>
      </c>
      <c r="C581" s="19" t="s">
        <v>466</v>
      </c>
      <c r="D581" s="19" t="s">
        <v>450</v>
      </c>
      <c r="E581" s="19" t="s">
        <v>450</v>
      </c>
      <c r="F581" s="19" t="s">
        <v>17</v>
      </c>
      <c r="G581" s="19" t="s">
        <v>453</v>
      </c>
      <c r="H581" s="19" t="s">
        <v>17</v>
      </c>
      <c r="I581" s="19" t="s">
        <v>467</v>
      </c>
      <c r="J581" s="21">
        <v>59</v>
      </c>
    </row>
    <row r="582" spans="1:10" x14ac:dyDescent="0.45">
      <c r="A582" s="24">
        <v>46139</v>
      </c>
      <c r="B582" s="25">
        <f t="shared" si="9"/>
        <v>46113</v>
      </c>
      <c r="C582" s="26" t="s">
        <v>466</v>
      </c>
      <c r="D582" s="26" t="s">
        <v>450</v>
      </c>
      <c r="E582" s="26" t="s">
        <v>450</v>
      </c>
      <c r="F582" s="26" t="s">
        <v>17</v>
      </c>
      <c r="G582" s="26" t="s">
        <v>453</v>
      </c>
      <c r="H582" s="26" t="s">
        <v>17</v>
      </c>
      <c r="I582" s="26" t="s">
        <v>467</v>
      </c>
      <c r="J582" s="27">
        <v>266</v>
      </c>
    </row>
    <row r="583" spans="1:10" x14ac:dyDescent="0.45">
      <c r="A583" s="18">
        <v>46142</v>
      </c>
      <c r="B583" s="28">
        <f t="shared" si="9"/>
        <v>46113</v>
      </c>
      <c r="C583" s="19" t="s">
        <v>498</v>
      </c>
      <c r="D583" s="19" t="s">
        <v>450</v>
      </c>
      <c r="E583" s="19" t="s">
        <v>450</v>
      </c>
      <c r="F583" s="19" t="s">
        <v>19</v>
      </c>
      <c r="G583" s="19" t="s">
        <v>481</v>
      </c>
      <c r="H583" s="19" t="s">
        <v>19</v>
      </c>
      <c r="I583" s="19" t="s">
        <v>499</v>
      </c>
      <c r="J583" s="21">
        <v>71.25</v>
      </c>
    </row>
    <row r="584" spans="1:10" x14ac:dyDescent="0.45">
      <c r="A584" s="24">
        <v>46143</v>
      </c>
      <c r="B584" s="25">
        <f t="shared" si="9"/>
        <v>46143</v>
      </c>
      <c r="C584" s="26" t="s">
        <v>449</v>
      </c>
      <c r="D584" s="26" t="s">
        <v>450</v>
      </c>
      <c r="E584" s="26" t="s">
        <v>450</v>
      </c>
      <c r="F584" s="26" t="s">
        <v>18</v>
      </c>
      <c r="G584" s="26" t="s">
        <v>451</v>
      </c>
      <c r="H584" s="26" t="s">
        <v>18</v>
      </c>
      <c r="I584" s="26" t="s">
        <v>452</v>
      </c>
      <c r="J584" s="27">
        <v>25</v>
      </c>
    </row>
    <row r="585" spans="1:10" x14ac:dyDescent="0.45">
      <c r="A585" s="18">
        <v>46143</v>
      </c>
      <c r="B585" s="28">
        <f t="shared" si="9"/>
        <v>46143</v>
      </c>
      <c r="C585" s="19" t="s">
        <v>449</v>
      </c>
      <c r="D585" s="19" t="s">
        <v>450</v>
      </c>
      <c r="E585" s="19" t="s">
        <v>450</v>
      </c>
      <c r="F585" s="19" t="s">
        <v>17</v>
      </c>
      <c r="G585" s="19" t="s">
        <v>453</v>
      </c>
      <c r="H585" s="19" t="s">
        <v>17</v>
      </c>
      <c r="I585" s="19" t="s">
        <v>452</v>
      </c>
      <c r="J585" s="21">
        <v>475</v>
      </c>
    </row>
    <row r="586" spans="1:10" x14ac:dyDescent="0.45">
      <c r="A586" s="24">
        <v>46143</v>
      </c>
      <c r="B586" s="25">
        <f t="shared" si="9"/>
        <v>46143</v>
      </c>
      <c r="C586" s="26" t="s">
        <v>449</v>
      </c>
      <c r="D586" s="26" t="s">
        <v>450</v>
      </c>
      <c r="E586" s="26" t="s">
        <v>450</v>
      </c>
      <c r="F586" s="26" t="s">
        <v>17</v>
      </c>
      <c r="G586" s="26" t="s">
        <v>453</v>
      </c>
      <c r="H586" s="26" t="s">
        <v>17</v>
      </c>
      <c r="I586" s="26" t="s">
        <v>452</v>
      </c>
      <c r="J586" s="27">
        <v>475</v>
      </c>
    </row>
    <row r="587" spans="1:10" x14ac:dyDescent="0.45">
      <c r="A587" s="18">
        <v>46143</v>
      </c>
      <c r="B587" s="28">
        <f t="shared" si="9"/>
        <v>46143</v>
      </c>
      <c r="C587" s="19" t="s">
        <v>449</v>
      </c>
      <c r="D587" s="19" t="s">
        <v>450</v>
      </c>
      <c r="E587" s="19" t="s">
        <v>450</v>
      </c>
      <c r="F587" s="19" t="s">
        <v>21</v>
      </c>
      <c r="G587" s="19" t="s">
        <v>454</v>
      </c>
      <c r="H587" s="19" t="s">
        <v>21</v>
      </c>
      <c r="I587" s="19" t="s">
        <v>452</v>
      </c>
      <c r="J587" s="21">
        <v>-25</v>
      </c>
    </row>
    <row r="588" spans="1:10" x14ac:dyDescent="0.45">
      <c r="A588" s="24">
        <v>46143</v>
      </c>
      <c r="B588" s="25">
        <f t="shared" si="9"/>
        <v>46143</v>
      </c>
      <c r="C588" s="26" t="s">
        <v>449</v>
      </c>
      <c r="D588" s="26" t="s">
        <v>450</v>
      </c>
      <c r="E588" s="26" t="s">
        <v>450</v>
      </c>
      <c r="F588" s="26" t="s">
        <v>21</v>
      </c>
      <c r="G588" s="26" t="s">
        <v>454</v>
      </c>
      <c r="H588" s="26" t="s">
        <v>21</v>
      </c>
      <c r="I588" s="26" t="s">
        <v>452</v>
      </c>
      <c r="J588" s="27">
        <v>-475</v>
      </c>
    </row>
    <row r="589" spans="1:10" x14ac:dyDescent="0.45">
      <c r="A589" s="18">
        <v>46143</v>
      </c>
      <c r="B589" s="28">
        <f t="shared" si="9"/>
        <v>46143</v>
      </c>
      <c r="C589" s="19" t="s">
        <v>449</v>
      </c>
      <c r="D589" s="19" t="s">
        <v>450</v>
      </c>
      <c r="E589" s="19" t="s">
        <v>450</v>
      </c>
      <c r="F589" s="19" t="s">
        <v>21</v>
      </c>
      <c r="G589" s="19" t="s">
        <v>454</v>
      </c>
      <c r="H589" s="19" t="s">
        <v>21</v>
      </c>
      <c r="I589" s="19" t="s">
        <v>452</v>
      </c>
      <c r="J589" s="21">
        <v>-475</v>
      </c>
    </row>
    <row r="590" spans="1:10" x14ac:dyDescent="0.45">
      <c r="A590" s="24">
        <v>46143</v>
      </c>
      <c r="B590" s="25">
        <f t="shared" si="9"/>
        <v>46143</v>
      </c>
      <c r="C590" s="26" t="s">
        <v>457</v>
      </c>
      <c r="D590" s="26" t="s">
        <v>450</v>
      </c>
      <c r="E590" s="26" t="s">
        <v>450</v>
      </c>
      <c r="F590" s="26" t="s">
        <v>17</v>
      </c>
      <c r="G590" s="26" t="s">
        <v>453</v>
      </c>
      <c r="H590" s="26" t="s">
        <v>17</v>
      </c>
      <c r="I590" s="26" t="s">
        <v>458</v>
      </c>
      <c r="J590" s="27">
        <v>50</v>
      </c>
    </row>
    <row r="591" spans="1:10" x14ac:dyDescent="0.45">
      <c r="A591" s="18">
        <v>46143</v>
      </c>
      <c r="B591" s="28">
        <f t="shared" si="9"/>
        <v>46143</v>
      </c>
      <c r="C591" s="19" t="s">
        <v>457</v>
      </c>
      <c r="D591" s="19" t="s">
        <v>450</v>
      </c>
      <c r="E591" s="19" t="s">
        <v>450</v>
      </c>
      <c r="F591" s="19" t="s">
        <v>21</v>
      </c>
      <c r="G591" s="19" t="s">
        <v>454</v>
      </c>
      <c r="H591" s="19" t="s">
        <v>21</v>
      </c>
      <c r="I591" s="19" t="s">
        <v>458</v>
      </c>
      <c r="J591" s="21">
        <v>-50</v>
      </c>
    </row>
    <row r="592" spans="1:10" x14ac:dyDescent="0.45">
      <c r="A592" s="24">
        <v>46143</v>
      </c>
      <c r="B592" s="25">
        <f t="shared" si="9"/>
        <v>46143</v>
      </c>
      <c r="C592" s="26" t="s">
        <v>459</v>
      </c>
      <c r="D592" s="26" t="s">
        <v>450</v>
      </c>
      <c r="E592" s="26" t="s">
        <v>450</v>
      </c>
      <c r="F592" s="26" t="s">
        <v>17</v>
      </c>
      <c r="G592" s="26" t="s">
        <v>453</v>
      </c>
      <c r="H592" s="26" t="s">
        <v>17</v>
      </c>
      <c r="I592" s="26" t="s">
        <v>460</v>
      </c>
      <c r="J592" s="27">
        <v>950</v>
      </c>
    </row>
    <row r="593" spans="1:10" x14ac:dyDescent="0.45">
      <c r="A593" s="18">
        <v>46143</v>
      </c>
      <c r="B593" s="28">
        <f t="shared" si="9"/>
        <v>46143</v>
      </c>
      <c r="C593" s="19" t="s">
        <v>468</v>
      </c>
      <c r="D593" s="19" t="s">
        <v>450</v>
      </c>
      <c r="E593" s="19" t="s">
        <v>450</v>
      </c>
      <c r="F593" s="19" t="s">
        <v>17</v>
      </c>
      <c r="G593" s="19" t="s">
        <v>453</v>
      </c>
      <c r="H593" s="19" t="s">
        <v>17</v>
      </c>
      <c r="I593" s="19" t="s">
        <v>469</v>
      </c>
      <c r="J593" s="21">
        <v>75</v>
      </c>
    </row>
    <row r="594" spans="1:10" x14ac:dyDescent="0.45">
      <c r="A594" s="24">
        <v>46143</v>
      </c>
      <c r="B594" s="25">
        <f t="shared" si="9"/>
        <v>46143</v>
      </c>
      <c r="C594" s="26" t="s">
        <v>468</v>
      </c>
      <c r="D594" s="26" t="s">
        <v>450</v>
      </c>
      <c r="E594" s="26" t="s">
        <v>450</v>
      </c>
      <c r="F594" s="26" t="s">
        <v>21</v>
      </c>
      <c r="G594" s="26" t="s">
        <v>454</v>
      </c>
      <c r="H594" s="26" t="s">
        <v>21</v>
      </c>
      <c r="I594" s="26" t="s">
        <v>469</v>
      </c>
      <c r="J594" s="27">
        <v>-75</v>
      </c>
    </row>
    <row r="595" spans="1:10" x14ac:dyDescent="0.45">
      <c r="A595" s="18">
        <v>46143</v>
      </c>
      <c r="B595" s="28">
        <f t="shared" si="9"/>
        <v>46143</v>
      </c>
      <c r="C595" s="19" t="s">
        <v>465</v>
      </c>
      <c r="D595" s="19" t="s">
        <v>450</v>
      </c>
      <c r="E595" s="19" t="s">
        <v>450</v>
      </c>
      <c r="F595" s="19" t="s">
        <v>17</v>
      </c>
      <c r="G595" s="19" t="s">
        <v>453</v>
      </c>
      <c r="H595" s="19" t="s">
        <v>17</v>
      </c>
      <c r="I595" s="19" t="s">
        <v>458</v>
      </c>
      <c r="J595" s="21">
        <v>35</v>
      </c>
    </row>
    <row r="596" spans="1:10" x14ac:dyDescent="0.45">
      <c r="A596" s="24">
        <v>46143</v>
      </c>
      <c r="B596" s="25">
        <f t="shared" si="9"/>
        <v>46143</v>
      </c>
      <c r="C596" s="26" t="s">
        <v>465</v>
      </c>
      <c r="D596" s="26" t="s">
        <v>450</v>
      </c>
      <c r="E596" s="26" t="s">
        <v>450</v>
      </c>
      <c r="F596" s="26" t="s">
        <v>21</v>
      </c>
      <c r="G596" s="26" t="s">
        <v>454</v>
      </c>
      <c r="H596" s="26" t="s">
        <v>21</v>
      </c>
      <c r="I596" s="26" t="s">
        <v>458</v>
      </c>
      <c r="J596" s="27">
        <v>-35</v>
      </c>
    </row>
    <row r="597" spans="1:10" x14ac:dyDescent="0.45">
      <c r="A597" s="18">
        <v>46143</v>
      </c>
      <c r="B597" s="28">
        <f t="shared" si="9"/>
        <v>46143</v>
      </c>
      <c r="C597" s="19" t="s">
        <v>476</v>
      </c>
      <c r="D597" s="19" t="s">
        <v>450</v>
      </c>
      <c r="E597" s="19" t="s">
        <v>450</v>
      </c>
      <c r="F597" s="19" t="s">
        <v>17</v>
      </c>
      <c r="G597" s="19" t="s">
        <v>453</v>
      </c>
      <c r="H597" s="19" t="s">
        <v>17</v>
      </c>
      <c r="I597" s="19" t="s">
        <v>477</v>
      </c>
      <c r="J597" s="21">
        <v>750</v>
      </c>
    </row>
    <row r="598" spans="1:10" x14ac:dyDescent="0.45">
      <c r="A598" s="24">
        <v>46145</v>
      </c>
      <c r="B598" s="25">
        <f t="shared" si="9"/>
        <v>46143</v>
      </c>
      <c r="C598" s="26" t="s">
        <v>470</v>
      </c>
      <c r="D598" s="26" t="s">
        <v>450</v>
      </c>
      <c r="E598" s="26" t="s">
        <v>450</v>
      </c>
      <c r="F598" s="26" t="s">
        <v>17</v>
      </c>
      <c r="G598" s="26" t="s">
        <v>453</v>
      </c>
      <c r="H598" s="26" t="s">
        <v>17</v>
      </c>
      <c r="I598" s="26" t="s">
        <v>471</v>
      </c>
      <c r="J598" s="27">
        <v>1000</v>
      </c>
    </row>
    <row r="599" spans="1:10" x14ac:dyDescent="0.45">
      <c r="A599" s="18">
        <v>46145</v>
      </c>
      <c r="B599" s="28">
        <f t="shared" si="9"/>
        <v>46143</v>
      </c>
      <c r="C599" s="19" t="s">
        <v>463</v>
      </c>
      <c r="D599" s="19" t="s">
        <v>450</v>
      </c>
      <c r="E599" s="19" t="s">
        <v>450</v>
      </c>
      <c r="F599" s="19" t="s">
        <v>17</v>
      </c>
      <c r="G599" s="19" t="s">
        <v>453</v>
      </c>
      <c r="H599" s="19" t="s">
        <v>17</v>
      </c>
      <c r="I599" s="19" t="s">
        <v>464</v>
      </c>
      <c r="J599" s="21">
        <v>825</v>
      </c>
    </row>
    <row r="600" spans="1:10" x14ac:dyDescent="0.45">
      <c r="A600" s="24">
        <v>46146</v>
      </c>
      <c r="B600" s="25">
        <f t="shared" si="9"/>
        <v>46143</v>
      </c>
      <c r="C600" s="26" t="s">
        <v>455</v>
      </c>
      <c r="D600" s="26" t="s">
        <v>450</v>
      </c>
      <c r="E600" s="26" t="s">
        <v>450</v>
      </c>
      <c r="F600" s="26" t="s">
        <v>17</v>
      </c>
      <c r="G600" s="26" t="s">
        <v>453</v>
      </c>
      <c r="H600" s="26" t="s">
        <v>17</v>
      </c>
      <c r="I600" s="26" t="s">
        <v>486</v>
      </c>
      <c r="J600" s="27">
        <v>450.52</v>
      </c>
    </row>
    <row r="601" spans="1:10" x14ac:dyDescent="0.45">
      <c r="A601" s="18">
        <v>46146</v>
      </c>
      <c r="B601" s="28">
        <f t="shared" si="9"/>
        <v>46143</v>
      </c>
      <c r="C601" s="19" t="s">
        <v>455</v>
      </c>
      <c r="D601" s="19" t="s">
        <v>450</v>
      </c>
      <c r="E601" s="19" t="s">
        <v>450</v>
      </c>
      <c r="F601" s="19" t="s">
        <v>17</v>
      </c>
      <c r="G601" s="19" t="s">
        <v>453</v>
      </c>
      <c r="H601" s="19" t="s">
        <v>17</v>
      </c>
      <c r="I601" s="19" t="s">
        <v>486</v>
      </c>
      <c r="J601" s="21">
        <v>649.48</v>
      </c>
    </row>
    <row r="602" spans="1:10" x14ac:dyDescent="0.45">
      <c r="A602" s="24">
        <v>46147</v>
      </c>
      <c r="B602" s="25">
        <f t="shared" si="9"/>
        <v>46143</v>
      </c>
      <c r="C602" s="26" t="s">
        <v>472</v>
      </c>
      <c r="D602" s="26" t="s">
        <v>450</v>
      </c>
      <c r="E602" s="26" t="s">
        <v>450</v>
      </c>
      <c r="F602" s="26" t="s">
        <v>17</v>
      </c>
      <c r="G602" s="26" t="s">
        <v>453</v>
      </c>
      <c r="H602" s="26" t="s">
        <v>17</v>
      </c>
      <c r="I602" s="26" t="s">
        <v>473</v>
      </c>
      <c r="J602" s="27">
        <v>25</v>
      </c>
    </row>
    <row r="603" spans="1:10" x14ac:dyDescent="0.45">
      <c r="A603" s="18">
        <v>46147</v>
      </c>
      <c r="B603" s="28">
        <f t="shared" si="9"/>
        <v>46143</v>
      </c>
      <c r="C603" s="19" t="s">
        <v>472</v>
      </c>
      <c r="D603" s="19" t="s">
        <v>450</v>
      </c>
      <c r="E603" s="19" t="s">
        <v>450</v>
      </c>
      <c r="F603" s="19" t="s">
        <v>17</v>
      </c>
      <c r="G603" s="19" t="s">
        <v>453</v>
      </c>
      <c r="H603" s="19" t="s">
        <v>17</v>
      </c>
      <c r="I603" s="19" t="s">
        <v>473</v>
      </c>
      <c r="J603" s="21">
        <v>775</v>
      </c>
    </row>
    <row r="604" spans="1:10" x14ac:dyDescent="0.45">
      <c r="A604" s="24">
        <v>46147</v>
      </c>
      <c r="B604" s="25">
        <f t="shared" si="9"/>
        <v>46143</v>
      </c>
      <c r="C604" s="26" t="s">
        <v>478</v>
      </c>
      <c r="D604" s="26" t="s">
        <v>450</v>
      </c>
      <c r="E604" s="26" t="s">
        <v>450</v>
      </c>
      <c r="F604" s="26" t="s">
        <v>17</v>
      </c>
      <c r="G604" s="26" t="s">
        <v>453</v>
      </c>
      <c r="H604" s="26" t="s">
        <v>17</v>
      </c>
      <c r="I604" s="26" t="s">
        <v>479</v>
      </c>
      <c r="J604" s="27">
        <v>825</v>
      </c>
    </row>
    <row r="605" spans="1:10" x14ac:dyDescent="0.45">
      <c r="A605" s="18">
        <v>46147</v>
      </c>
      <c r="B605" s="28">
        <f t="shared" si="9"/>
        <v>46143</v>
      </c>
      <c r="C605" s="19" t="s">
        <v>474</v>
      </c>
      <c r="D605" s="19" t="s">
        <v>450</v>
      </c>
      <c r="E605" s="19" t="s">
        <v>450</v>
      </c>
      <c r="F605" s="19" t="s">
        <v>17</v>
      </c>
      <c r="G605" s="19" t="s">
        <v>453</v>
      </c>
      <c r="H605" s="19" t="s">
        <v>17</v>
      </c>
      <c r="I605" s="19" t="s">
        <v>475</v>
      </c>
      <c r="J605" s="21">
        <v>875</v>
      </c>
    </row>
    <row r="606" spans="1:10" x14ac:dyDescent="0.45">
      <c r="A606" s="24">
        <v>46150</v>
      </c>
      <c r="B606" s="25">
        <f t="shared" si="9"/>
        <v>46143</v>
      </c>
      <c r="C606" s="26" t="s">
        <v>468</v>
      </c>
      <c r="D606" s="26" t="s">
        <v>450</v>
      </c>
      <c r="E606" s="26" t="s">
        <v>450</v>
      </c>
      <c r="F606" s="26" t="s">
        <v>21</v>
      </c>
      <c r="G606" s="26" t="s">
        <v>454</v>
      </c>
      <c r="H606" s="26" t="s">
        <v>21</v>
      </c>
      <c r="I606" s="26" t="s">
        <v>469</v>
      </c>
      <c r="J606" s="27">
        <v>75</v>
      </c>
    </row>
    <row r="607" spans="1:10" x14ac:dyDescent="0.45">
      <c r="A607" s="18">
        <v>46150</v>
      </c>
      <c r="B607" s="28">
        <f t="shared" si="9"/>
        <v>46143</v>
      </c>
      <c r="C607" s="19" t="s">
        <v>468</v>
      </c>
      <c r="D607" s="19" t="s">
        <v>450</v>
      </c>
      <c r="E607" s="19" t="s">
        <v>450</v>
      </c>
      <c r="F607" s="19" t="s">
        <v>17</v>
      </c>
      <c r="G607" s="19" t="s">
        <v>453</v>
      </c>
      <c r="H607" s="19" t="s">
        <v>17</v>
      </c>
      <c r="I607" s="19" t="s">
        <v>469</v>
      </c>
      <c r="J607" s="21">
        <v>725</v>
      </c>
    </row>
    <row r="608" spans="1:10" x14ac:dyDescent="0.45">
      <c r="A608" s="24">
        <v>46151</v>
      </c>
      <c r="B608" s="25">
        <f t="shared" si="9"/>
        <v>46143</v>
      </c>
      <c r="C608" s="26" t="s">
        <v>461</v>
      </c>
      <c r="D608" s="26" t="s">
        <v>450</v>
      </c>
      <c r="E608" s="26" t="s">
        <v>450</v>
      </c>
      <c r="F608" s="26" t="s">
        <v>17</v>
      </c>
      <c r="G608" s="26" t="s">
        <v>453</v>
      </c>
      <c r="H608" s="26" t="s">
        <v>17</v>
      </c>
      <c r="I608" s="26" t="s">
        <v>489</v>
      </c>
      <c r="J608" s="27">
        <v>26.9</v>
      </c>
    </row>
    <row r="609" spans="1:10" x14ac:dyDescent="0.45">
      <c r="A609" s="18">
        <v>46151</v>
      </c>
      <c r="B609" s="28">
        <f t="shared" si="9"/>
        <v>46143</v>
      </c>
      <c r="C609" s="19" t="s">
        <v>461</v>
      </c>
      <c r="D609" s="19" t="s">
        <v>450</v>
      </c>
      <c r="E609" s="19" t="s">
        <v>450</v>
      </c>
      <c r="F609" s="19" t="s">
        <v>17</v>
      </c>
      <c r="G609" s="19" t="s">
        <v>453</v>
      </c>
      <c r="H609" s="19" t="s">
        <v>17</v>
      </c>
      <c r="I609" s="19" t="s">
        <v>489</v>
      </c>
      <c r="J609" s="21">
        <v>292.10000000000002</v>
      </c>
    </row>
    <row r="610" spans="1:10" x14ac:dyDescent="0.45">
      <c r="A610" s="24">
        <v>46156</v>
      </c>
      <c r="B610" s="25">
        <f t="shared" si="9"/>
        <v>46143</v>
      </c>
      <c r="C610" s="26" t="s">
        <v>466</v>
      </c>
      <c r="D610" s="26" t="s">
        <v>450</v>
      </c>
      <c r="E610" s="26" t="s">
        <v>450</v>
      </c>
      <c r="F610" s="26" t="s">
        <v>17</v>
      </c>
      <c r="G610" s="26" t="s">
        <v>453</v>
      </c>
      <c r="H610" s="26" t="s">
        <v>17</v>
      </c>
      <c r="I610" s="26" t="s">
        <v>467</v>
      </c>
      <c r="J610" s="27">
        <v>200</v>
      </c>
    </row>
    <row r="611" spans="1:10" x14ac:dyDescent="0.45">
      <c r="A611" s="18">
        <v>46157</v>
      </c>
      <c r="B611" s="28">
        <f t="shared" si="9"/>
        <v>46143</v>
      </c>
      <c r="C611" s="19" t="s">
        <v>455</v>
      </c>
      <c r="D611" s="19" t="s">
        <v>450</v>
      </c>
      <c r="E611" s="19" t="s">
        <v>450</v>
      </c>
      <c r="F611" s="19" t="s">
        <v>17</v>
      </c>
      <c r="G611" s="19" t="s">
        <v>453</v>
      </c>
      <c r="H611" s="19" t="s">
        <v>17</v>
      </c>
      <c r="I611" s="19" t="s">
        <v>486</v>
      </c>
      <c r="J611" s="21">
        <v>600</v>
      </c>
    </row>
    <row r="612" spans="1:10" x14ac:dyDescent="0.45">
      <c r="A612" s="24">
        <v>46163</v>
      </c>
      <c r="B612" s="25">
        <f t="shared" si="9"/>
        <v>46143</v>
      </c>
      <c r="C612" s="26" t="s">
        <v>461</v>
      </c>
      <c r="D612" s="26" t="s">
        <v>450</v>
      </c>
      <c r="E612" s="26" t="s">
        <v>450</v>
      </c>
      <c r="F612" s="26" t="s">
        <v>17</v>
      </c>
      <c r="G612" s="26" t="s">
        <v>453</v>
      </c>
      <c r="H612" s="26" t="s">
        <v>17</v>
      </c>
      <c r="I612" s="26" t="s">
        <v>489</v>
      </c>
      <c r="J612" s="27">
        <v>590</v>
      </c>
    </row>
    <row r="613" spans="1:10" x14ac:dyDescent="0.45">
      <c r="A613" s="18">
        <v>46170</v>
      </c>
      <c r="B613" s="28">
        <f t="shared" si="9"/>
        <v>46143</v>
      </c>
      <c r="C613" s="19" t="s">
        <v>466</v>
      </c>
      <c r="D613" s="19" t="s">
        <v>450</v>
      </c>
      <c r="E613" s="19" t="s">
        <v>450</v>
      </c>
      <c r="F613" s="19" t="s">
        <v>17</v>
      </c>
      <c r="G613" s="19" t="s">
        <v>453</v>
      </c>
      <c r="H613" s="19" t="s">
        <v>17</v>
      </c>
      <c r="I613" s="19" t="s">
        <v>467</v>
      </c>
      <c r="J613" s="21">
        <v>150</v>
      </c>
    </row>
    <row r="614" spans="1:10" x14ac:dyDescent="0.45">
      <c r="A614" s="24">
        <v>46171</v>
      </c>
      <c r="B614" s="25">
        <f t="shared" si="9"/>
        <v>46143</v>
      </c>
      <c r="C614" s="26" t="s">
        <v>449</v>
      </c>
      <c r="D614" s="26" t="s">
        <v>450</v>
      </c>
      <c r="E614" s="26" t="s">
        <v>450</v>
      </c>
      <c r="F614" s="26" t="s">
        <v>21</v>
      </c>
      <c r="G614" s="26" t="s">
        <v>454</v>
      </c>
      <c r="H614" s="26" t="s">
        <v>21</v>
      </c>
      <c r="I614" s="26" t="s">
        <v>452</v>
      </c>
      <c r="J614" s="27">
        <v>1000</v>
      </c>
    </row>
  </sheetData>
  <autoFilter ref="A1:J614" xr:uid="{00000000-0009-0000-0000-000004000000}"/>
  <pageMargins left="0.3" right="0.3" top="0.4" bottom="0.4" header="0.511811023622047" footer="0.511811023622047"/>
  <pageSetup fitToHeight="0" orientation="landscape"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173F52"/>
    <pageSetUpPr fitToPage="1"/>
  </sheetPr>
  <dimension ref="A1:B26"/>
  <sheetViews>
    <sheetView showGridLines="0" zoomScaleNormal="100" workbookViewId="0"/>
  </sheetViews>
  <sheetFormatPr defaultColWidth="8.6640625" defaultRowHeight="14.25" x14ac:dyDescent="0.45"/>
  <cols>
    <col min="1" max="1" width="4" customWidth="1"/>
    <col min="2" max="2" width="100" customWidth="1"/>
  </cols>
  <sheetData>
    <row r="1" spans="1:2" ht="21.75" customHeight="1" x14ac:dyDescent="0.55000000000000004">
      <c r="A1" s="42" t="s">
        <v>500</v>
      </c>
      <c r="B1" s="42"/>
    </row>
    <row r="3" spans="1:2" ht="13.5" customHeight="1" x14ac:dyDescent="0.45">
      <c r="B3" s="29" t="s">
        <v>501</v>
      </c>
    </row>
    <row r="4" spans="1:2" ht="55.5" customHeight="1" x14ac:dyDescent="0.45">
      <c r="B4" s="30" t="s">
        <v>502</v>
      </c>
    </row>
    <row r="5" spans="1:2" ht="13.5" customHeight="1" x14ac:dyDescent="0.45">
      <c r="B5" s="30"/>
    </row>
    <row r="6" spans="1:2" ht="13.5" customHeight="1" x14ac:dyDescent="0.45">
      <c r="B6" s="29" t="s">
        <v>503</v>
      </c>
    </row>
    <row r="7" spans="1:2" ht="55.5" customHeight="1" x14ac:dyDescent="0.45">
      <c r="B7" s="30" t="s">
        <v>504</v>
      </c>
    </row>
    <row r="8" spans="1:2" ht="55.5" customHeight="1" x14ac:dyDescent="0.45">
      <c r="B8" s="30" t="s">
        <v>505</v>
      </c>
    </row>
    <row r="9" spans="1:2" ht="42" customHeight="1" x14ac:dyDescent="0.45">
      <c r="B9" s="30" t="s">
        <v>506</v>
      </c>
    </row>
    <row r="10" spans="1:2" ht="13.5" customHeight="1" x14ac:dyDescent="0.45">
      <c r="B10" s="30"/>
    </row>
    <row r="11" spans="1:2" ht="84" customHeight="1" x14ac:dyDescent="0.45">
      <c r="B11" s="30" t="s">
        <v>507</v>
      </c>
    </row>
    <row r="12" spans="1:2" ht="13.5" customHeight="1" x14ac:dyDescent="0.45">
      <c r="B12" s="30"/>
    </row>
    <row r="13" spans="1:2" ht="13.5" customHeight="1" x14ac:dyDescent="0.45">
      <c r="B13" s="29" t="s">
        <v>508</v>
      </c>
    </row>
    <row r="14" spans="1:2" ht="27.75" customHeight="1" x14ac:dyDescent="0.45">
      <c r="B14" s="30" t="s">
        <v>509</v>
      </c>
    </row>
    <row r="15" spans="1:2" ht="27.75" customHeight="1" x14ac:dyDescent="0.45">
      <c r="B15" s="30" t="s">
        <v>510</v>
      </c>
    </row>
    <row r="16" spans="1:2" ht="27.75" customHeight="1" x14ac:dyDescent="0.45">
      <c r="B16" s="30" t="s">
        <v>511</v>
      </c>
    </row>
    <row r="17" spans="2:2" ht="27.75" customHeight="1" x14ac:dyDescent="0.45">
      <c r="B17" s="30" t="s">
        <v>512</v>
      </c>
    </row>
    <row r="18" spans="2:2" ht="42" customHeight="1" x14ac:dyDescent="0.45">
      <c r="B18" s="30" t="s">
        <v>513</v>
      </c>
    </row>
    <row r="19" spans="2:2" ht="13.5" customHeight="1" x14ac:dyDescent="0.45">
      <c r="B19" s="30"/>
    </row>
    <row r="20" spans="2:2" ht="13.5" customHeight="1" x14ac:dyDescent="0.45">
      <c r="B20" s="29" t="s">
        <v>514</v>
      </c>
    </row>
    <row r="21" spans="2:2" ht="13.5" customHeight="1" x14ac:dyDescent="0.45">
      <c r="B21" s="30" t="s">
        <v>515</v>
      </c>
    </row>
    <row r="22" spans="2:2" ht="42" customHeight="1" x14ac:dyDescent="0.45">
      <c r="B22" s="30" t="s">
        <v>516</v>
      </c>
    </row>
    <row r="23" spans="2:2" ht="27.75" customHeight="1" x14ac:dyDescent="0.45">
      <c r="B23" s="30" t="s">
        <v>517</v>
      </c>
    </row>
    <row r="24" spans="2:2" ht="27.75" customHeight="1" x14ac:dyDescent="0.45">
      <c r="B24" s="30" t="s">
        <v>518</v>
      </c>
    </row>
    <row r="25" spans="2:2" ht="13.5" customHeight="1" x14ac:dyDescent="0.45">
      <c r="B25" s="30"/>
    </row>
    <row r="26" spans="2:2" ht="27.75" customHeight="1" x14ac:dyDescent="0.45">
      <c r="B26" s="30" t="s">
        <v>519</v>
      </c>
    </row>
  </sheetData>
  <mergeCells count="1">
    <mergeCell ref="A1:B1"/>
  </mergeCells>
  <pageMargins left="0.3" right="0.3" top="0.4" bottom="0.4" header="0.511811023622047" footer="0.511811023622047"/>
  <pageSetup fitToHeight="0" orientation="landscape"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0589BC1474E6A40884934A8553C6D0A" ma:contentTypeVersion="12" ma:contentTypeDescription="Create a new document." ma:contentTypeScope="" ma:versionID="603bc401d1d1f98f717ca7bc619cf047">
  <xsd:schema xmlns:xsd="http://www.w3.org/2001/XMLSchema" xmlns:xs="http://www.w3.org/2001/XMLSchema" xmlns:p="http://schemas.microsoft.com/office/2006/metadata/properties" xmlns:ns2="9f601d15-341e-4f4d-a13f-ed5587061b92" xmlns:ns3="c2784351-a64a-492b-a5e1-ea821695c48a" targetNamespace="http://schemas.microsoft.com/office/2006/metadata/properties" ma:root="true" ma:fieldsID="56e7382e3656fa51acd170cbabaa13d3" ns2:_="" ns3:_="">
    <xsd:import namespace="9f601d15-341e-4f4d-a13f-ed5587061b92"/>
    <xsd:import namespace="c2784351-a64a-492b-a5e1-ea821695c4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Locatio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601d15-341e-4f4d-a13f-ed5587061b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768fabf6-33ef-443b-877b-da581226d61d" ma:termSetId="09814cd3-568e-fe90-9814-8d621ff8fb84" ma:anchorId="fba54fb3-c3e1-fe81-a776-ca4b69148c4d" ma:open="true" ma:isKeyword="false">
      <xsd:complexType>
        <xsd:sequence>
          <xsd:element ref="pc:Terms" minOccurs="0" maxOccurs="1"/>
        </xsd:sequence>
      </xsd:complexType>
    </xsd:element>
    <xsd:element name="MediaServiceLocation" ma:index="15" nillable="true" ma:displayName="Location" ma:indexed="true" ma:internalName="MediaServiceLocatio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2784351-a64a-492b-a5e1-ea821695c4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de88375-1fbe-48e5-be3f-a8d26cb7ac30}" ma:internalName="TaxCatchAll" ma:showField="CatchAllData" ma:web="c2784351-a64a-492b-a5e1-ea821695c4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f601d15-341e-4f4d-a13f-ed5587061b92">
      <Terms xmlns="http://schemas.microsoft.com/office/infopath/2007/PartnerControls"/>
    </lcf76f155ced4ddcb4097134ff3c332f>
    <TaxCatchAll xmlns="c2784351-a64a-492b-a5e1-ea821695c48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0F379D-0274-4502-8EBD-7EF3A48D80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601d15-341e-4f4d-a13f-ed5587061b92"/>
    <ds:schemaRef ds:uri="c2784351-a64a-492b-a5e1-ea821695c4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76071F2-E880-4F48-8446-632AD83CEED4}">
  <ds:schemaRefs>
    <ds:schemaRef ds:uri="http://schemas.microsoft.com/office/2006/metadata/properties"/>
    <ds:schemaRef ds:uri="http://schemas.microsoft.com/office/infopath/2007/PartnerControls"/>
    <ds:schemaRef ds:uri="9f601d15-341e-4f4d-a13f-ed5587061b92"/>
    <ds:schemaRef ds:uri="c2784351-a64a-492b-a5e1-ea821695c48a"/>
  </ds:schemaRefs>
</ds:datastoreItem>
</file>

<file path=customXml/itemProps3.xml><?xml version="1.0" encoding="utf-8"?>
<ds:datastoreItem xmlns:ds="http://schemas.openxmlformats.org/officeDocument/2006/customXml" ds:itemID="{7AB1CD65-D19A-48D1-9074-A4A7BA4B1C3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Cover</vt:lpstr>
      <vt:lpstr>T-12 Summary</vt:lpstr>
      <vt:lpstr>Capital Expenditure Detail</vt:lpstr>
      <vt:lpstr>Operating Expense Detail</vt:lpstr>
      <vt:lpstr>Transaction Data</vt:lpstr>
      <vt:lpstr>Assumptions &amp; Notes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Jason Fountain</cp:lastModifiedBy>
  <cp:revision>0</cp:revision>
  <dcterms:created xsi:type="dcterms:W3CDTF">2026-08-01T17:48:15Z</dcterms:created>
  <dcterms:modified xsi:type="dcterms:W3CDTF">2026-08-18T20:15:05Z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0x010100D0589BC1474E6A40884934A8553C6D0A</vt:lpwstr>
  </property>
</Properties>
</file>