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uckgochenouer/Desktop/"/>
    </mc:Choice>
  </mc:AlternateContent>
  <xr:revisionPtr revIDLastSave="0" documentId="13_ncr:1_{7CCB25FE-14E3-7F48-BBE8-3EB3742EC651}" xr6:coauthVersionLast="47" xr6:coauthVersionMax="47" xr10:uidLastSave="{00000000-0000-0000-0000-000000000000}"/>
  <bookViews>
    <workbookView xWindow="3880" yWindow="2200" windowWidth="28040" windowHeight="17440" activeTab="1" xr2:uid="{00000000-000D-0000-FFFF-FFFF00000000}"/>
  </bookViews>
  <sheets>
    <sheet name="IS" sheetId="1" r:id="rId1"/>
    <sheet name="B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2" l="1"/>
  <c r="B17" i="2"/>
  <c r="B18" i="2" s="1"/>
  <c r="B31" i="2" s="1"/>
  <c r="B30" i="2"/>
  <c r="B37" i="2"/>
  <c r="B38" i="2"/>
  <c r="B44" i="2"/>
  <c r="B45" i="2"/>
  <c r="B49" i="2"/>
  <c r="B59" i="2" s="1"/>
  <c r="B52" i="2"/>
  <c r="B55" i="2"/>
  <c r="B24" i="1"/>
  <c r="B8" i="1"/>
  <c r="B9" i="1" s="1"/>
  <c r="B25" i="1" s="1"/>
  <c r="B26" i="1" s="1"/>
  <c r="B60" i="2" l="1"/>
</calcChain>
</file>

<file path=xl/sharedStrings.xml><?xml version="1.0" encoding="utf-8"?>
<sst xmlns="http://schemas.openxmlformats.org/spreadsheetml/2006/main" count="88" uniqueCount="83">
  <si>
    <t>BTM Properties LLC</t>
  </si>
  <si>
    <t>Profit and Loss</t>
  </si>
  <si>
    <t>January-December, 2025</t>
  </si>
  <si>
    <t>Income</t>
  </si>
  <si>
    <t>Rental Income</t>
  </si>
  <si>
    <t>Total for Income</t>
  </si>
  <si>
    <t>Gross Profit</t>
  </si>
  <si>
    <t>Expenses</t>
  </si>
  <si>
    <t>8383 Repair and Maintenance</t>
  </si>
  <si>
    <t>8385 Repair and Maintenance</t>
  </si>
  <si>
    <t>8387 Repair and Maintenance</t>
  </si>
  <si>
    <t>8389 Repair and Maintenance</t>
  </si>
  <si>
    <t>8395 Maintenance and Repair</t>
  </si>
  <si>
    <t>8395 Utilities</t>
  </si>
  <si>
    <t>Abbeywood General Repairs</t>
  </si>
  <si>
    <t>Bank Charges</t>
  </si>
  <si>
    <t>Depreciation</t>
  </si>
  <si>
    <t>Homeowners' Association</t>
  </si>
  <si>
    <t>Interest Expense</t>
  </si>
  <si>
    <t>Real Estate Insurance</t>
  </si>
  <si>
    <t>Real Estate Tax Expense</t>
  </si>
  <si>
    <t>Total for Expenses</t>
  </si>
  <si>
    <t>Net Operating Income</t>
  </si>
  <si>
    <t>Net Income</t>
  </si>
  <si>
    <t/>
  </si>
  <si>
    <t>Total</t>
  </si>
  <si>
    <t>Cash Basis Wednesday, July 01, 2026 12:37 PM GMTZ</t>
  </si>
  <si>
    <t>Total for Liabilities and Equity</t>
  </si>
  <si>
    <t>Total for Equity</t>
  </si>
  <si>
    <t>Retained Earnings</t>
  </si>
  <si>
    <t>Opening Balance Equity</t>
  </si>
  <si>
    <t>Total for Mike Miller Capital Contribution</t>
  </si>
  <si>
    <t>Mike Miller Partner Distribution</t>
  </si>
  <si>
    <t>Mike Miller Capital Contribution</t>
  </si>
  <si>
    <t>Total for Kyle Tharp Partner Contribution</t>
  </si>
  <si>
    <t>Kyle Tharp Partner Distributions</t>
  </si>
  <si>
    <t>Kyle Tharp Partner Contribution</t>
  </si>
  <si>
    <t>Total for Jason Bigby Partner Contribution</t>
  </si>
  <si>
    <t>Jason Bigby Partner Distribution</t>
  </si>
  <si>
    <t>Jason Bigby Partner Contribution</t>
  </si>
  <si>
    <t>Equity</t>
  </si>
  <si>
    <t>Total for Liabilities</t>
  </si>
  <si>
    <t>Total for Long-term Liabilities</t>
  </si>
  <si>
    <t>Union Savings Bank Note 2</t>
  </si>
  <si>
    <t>Union Savings Bank Note 1</t>
  </si>
  <si>
    <t>17 Mello Huntington Note</t>
  </si>
  <si>
    <t>15 Mello Huntington Note</t>
  </si>
  <si>
    <t>Long-term Liabilities</t>
  </si>
  <si>
    <t>Total for Current Liabilities</t>
  </si>
  <si>
    <t>Total for Other Current Liabilities</t>
  </si>
  <si>
    <t>Security Deposit</t>
  </si>
  <si>
    <t>Other Current Liabilities</t>
  </si>
  <si>
    <t>Current Liabilities</t>
  </si>
  <si>
    <t>Liabilities</t>
  </si>
  <si>
    <t>Liabilities and Equity</t>
  </si>
  <si>
    <t>Total for Assets</t>
  </si>
  <si>
    <t>Total for Fixed Assets</t>
  </si>
  <si>
    <t>Accumulated Depreciation</t>
  </si>
  <si>
    <t>Accumulated Amortization-Closing Costs</t>
  </si>
  <si>
    <t>8395 Abbeywood-Land</t>
  </si>
  <si>
    <t>8395 Abbeywood-Building</t>
  </si>
  <si>
    <t>8383-8395-Abbeywood-Land</t>
  </si>
  <si>
    <t>8383-8389 Abbeywood- Building</t>
  </si>
  <si>
    <t>17 Mello Ave land</t>
  </si>
  <si>
    <t>17 Mello Ave Building</t>
  </si>
  <si>
    <t>15 Mello Avenue Land</t>
  </si>
  <si>
    <t>15 Mello Avenue Building</t>
  </si>
  <si>
    <t>Fixed Assets</t>
  </si>
  <si>
    <t>Total for Current Assets</t>
  </si>
  <si>
    <t>Total for Other Current Assets</t>
  </si>
  <si>
    <t>Prepaid Expenses</t>
  </si>
  <si>
    <t>Other Current Assets</t>
  </si>
  <si>
    <t>Total for Bank Accounts</t>
  </si>
  <si>
    <t>TOTAL BUS CHK (2533)</t>
  </si>
  <si>
    <t>Peoples Business Checking</t>
  </si>
  <si>
    <t>Escrow- 8395</t>
  </si>
  <si>
    <t>Escrow- 8383-8389</t>
  </si>
  <si>
    <t>17 C Mello Maintenance and Repair</t>
  </si>
  <si>
    <t>Bank Accounts</t>
  </si>
  <si>
    <t>Current Assets</t>
  </si>
  <si>
    <t>Assets</t>
  </si>
  <si>
    <t>As of Dec 31, 2025</t>
  </si>
  <si>
    <t>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</si>
</sst>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1"/>
    <xf numFmtId="0" fontId="1" fillId="0" borderId="0"/>
    <xf numFmtId="0" fontId="1" fillId="0" borderId="2"/>
  </cellStyleXfs>
  <cellXfs count="20">
    <xf numFmtId="0" fontId="0" fillId="0" borderId="0" xfId="0"/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1" xfId="1" applyFont="1" applyAlignment="1">
      <alignment horizontal="center" wrapText="1"/>
    </xf>
    <xf numFmtId="4" fontId="2" fillId="0" borderId="0" xfId="0" applyNumberFormat="1" applyFont="1" applyAlignment="1">
      <alignment wrapText="1"/>
    </xf>
    <xf numFmtId="164" fontId="4" fillId="0" borderId="2" xfId="0" applyNumberFormat="1" applyFont="1" applyBorder="1" applyAlignment="1">
      <alignment wrapText="1"/>
    </xf>
    <xf numFmtId="0" fontId="4" fillId="0" borderId="0" xfId="0" applyFont="1" applyAlignment="1">
      <alignment horizontal="left" wrapText="1" indent="1"/>
    </xf>
    <xf numFmtId="0" fontId="2" fillId="0" borderId="0" xfId="0" applyFont="1" applyAlignment="1">
      <alignment horizontal="left" wrapText="1" indent="2"/>
    </xf>
    <xf numFmtId="164" fontId="2" fillId="0" borderId="0" xfId="0" applyNumberFormat="1" applyFont="1" applyAlignment="1">
      <alignment wrapText="1"/>
    </xf>
    <xf numFmtId="0" fontId="4" fillId="0" borderId="0" xfId="0" applyFont="1" applyAlignment="1">
      <alignment horizontal="left" wrapText="1" indent="2"/>
    </xf>
    <xf numFmtId="0" fontId="2" fillId="0" borderId="0" xfId="0" applyFont="1" applyAlignment="1">
      <alignment horizontal="left" wrapText="1" indent="3"/>
    </xf>
    <xf numFmtId="0" fontId="4" fillId="0" borderId="0" xfId="0" applyFont="1" applyAlignment="1">
      <alignment horizontal="left" wrapText="1" indent="3"/>
    </xf>
    <xf numFmtId="0" fontId="2" fillId="0" borderId="0" xfId="0" applyFont="1" applyAlignment="1">
      <alignment horizontal="left" wrapText="1" indent="4"/>
    </xf>
  </cellXfs>
  <cellStyles count="4">
    <cellStyle name="GroupedCellStyle" xfId="2" xr:uid="{00000000-0005-0000-0000-000007000000}"/>
    <cellStyle name="HeaderCellStyle" xfId="1" xr:uid="{00000000-0005-0000-0000-000006000000}"/>
    <cellStyle name="Normal" xfId="0" builtinId="0"/>
    <cellStyle name="TotalCellStyle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B3FEF-A70D-B944-82F4-C9836B181100}">
  <dimension ref="A1:B30"/>
  <sheetViews>
    <sheetView workbookViewId="0">
      <selection sqref="A1:B1"/>
    </sheetView>
  </sheetViews>
  <sheetFormatPr baseColWidth="10" defaultColWidth="11.33203125" defaultRowHeight="16" x14ac:dyDescent="0.2"/>
  <cols>
    <col min="1" max="1" width="23.83203125" style="9" customWidth="1"/>
    <col min="2" max="2" width="16.1640625" style="9" customWidth="1"/>
  </cols>
  <sheetData>
    <row r="1" spans="1:2" x14ac:dyDescent="0.2">
      <c r="A1" s="5" t="s">
        <v>0</v>
      </c>
      <c r="B1" s="4"/>
    </row>
    <row r="2" spans="1:2" x14ac:dyDescent="0.2">
      <c r="A2" s="3" t="s">
        <v>1</v>
      </c>
      <c r="B2" s="4"/>
    </row>
    <row r="3" spans="1:2" x14ac:dyDescent="0.2">
      <c r="A3" s="2" t="s">
        <v>2</v>
      </c>
      <c r="B3" s="4"/>
    </row>
    <row r="5" spans="1:2" x14ac:dyDescent="0.2">
      <c r="A5" s="10" t="s">
        <v>24</v>
      </c>
      <c r="B5" s="10" t="s">
        <v>25</v>
      </c>
    </row>
    <row r="6" spans="1:2" x14ac:dyDescent="0.2">
      <c r="A6" s="6" t="s">
        <v>3</v>
      </c>
    </row>
    <row r="7" spans="1:2" x14ac:dyDescent="0.2">
      <c r="A7" s="7" t="s">
        <v>4</v>
      </c>
      <c r="B7" s="11">
        <v>49090</v>
      </c>
    </row>
    <row r="8" spans="1:2" x14ac:dyDescent="0.2">
      <c r="A8" s="8" t="s">
        <v>5</v>
      </c>
      <c r="B8" s="12">
        <f>B6+B7</f>
        <v>49090</v>
      </c>
    </row>
    <row r="9" spans="1:2" x14ac:dyDescent="0.2">
      <c r="A9" s="8" t="s">
        <v>6</v>
      </c>
      <c r="B9" s="12">
        <f>B8-0</f>
        <v>49090</v>
      </c>
    </row>
    <row r="10" spans="1:2" x14ac:dyDescent="0.2">
      <c r="A10" s="6" t="s">
        <v>7</v>
      </c>
    </row>
    <row r="11" spans="1:2" x14ac:dyDescent="0.2">
      <c r="A11" s="7" t="s">
        <v>8</v>
      </c>
      <c r="B11" s="11">
        <v>1529</v>
      </c>
    </row>
    <row r="12" spans="1:2" x14ac:dyDescent="0.2">
      <c r="A12" s="7" t="s">
        <v>9</v>
      </c>
      <c r="B12" s="11">
        <v>3213.92</v>
      </c>
    </row>
    <row r="13" spans="1:2" x14ac:dyDescent="0.2">
      <c r="A13" s="7" t="s">
        <v>10</v>
      </c>
      <c r="B13" s="11">
        <v>175</v>
      </c>
    </row>
    <row r="14" spans="1:2" x14ac:dyDescent="0.2">
      <c r="A14" s="7" t="s">
        <v>11</v>
      </c>
      <c r="B14" s="11">
        <v>2344.06</v>
      </c>
    </row>
    <row r="15" spans="1:2" x14ac:dyDescent="0.2">
      <c r="A15" s="7" t="s">
        <v>12</v>
      </c>
      <c r="B15" s="11">
        <v>206.56</v>
      </c>
    </row>
    <row r="16" spans="1:2" x14ac:dyDescent="0.2">
      <c r="A16" s="7" t="s">
        <v>13</v>
      </c>
      <c r="B16" s="11">
        <v>73.62</v>
      </c>
    </row>
    <row r="17" spans="1:2" x14ac:dyDescent="0.2">
      <c r="A17" s="7" t="s">
        <v>14</v>
      </c>
      <c r="B17" s="11">
        <v>1056.25</v>
      </c>
    </row>
    <row r="18" spans="1:2" x14ac:dyDescent="0.2">
      <c r="A18" s="7" t="s">
        <v>15</v>
      </c>
      <c r="B18" s="11">
        <v>456</v>
      </c>
    </row>
    <row r="19" spans="1:2" x14ac:dyDescent="0.2">
      <c r="A19" s="7" t="s">
        <v>16</v>
      </c>
      <c r="B19" s="11">
        <v>5993</v>
      </c>
    </row>
    <row r="20" spans="1:2" x14ac:dyDescent="0.2">
      <c r="A20" s="7" t="s">
        <v>17</v>
      </c>
      <c r="B20" s="11">
        <v>16635</v>
      </c>
    </row>
    <row r="21" spans="1:2" x14ac:dyDescent="0.2">
      <c r="A21" s="7" t="s">
        <v>18</v>
      </c>
      <c r="B21" s="11">
        <v>10193.209999999999</v>
      </c>
    </row>
    <row r="22" spans="1:2" x14ac:dyDescent="0.2">
      <c r="A22" s="7" t="s">
        <v>19</v>
      </c>
      <c r="B22" s="11">
        <v>2351.3000000000002</v>
      </c>
    </row>
    <row r="23" spans="1:2" x14ac:dyDescent="0.2">
      <c r="A23" s="7" t="s">
        <v>20</v>
      </c>
      <c r="B23" s="11">
        <v>8773.7999999999993</v>
      </c>
    </row>
    <row r="24" spans="1:2" x14ac:dyDescent="0.2">
      <c r="A24" s="8" t="s">
        <v>21</v>
      </c>
      <c r="B24" s="12">
        <f>B10+B11+B12+B13+B14+B15+B16+B17+B18+B19+B20+B21+B22+B23</f>
        <v>53000.72</v>
      </c>
    </row>
    <row r="25" spans="1:2" x14ac:dyDescent="0.2">
      <c r="A25" s="8" t="s">
        <v>22</v>
      </c>
      <c r="B25" s="12">
        <f>B9-B24</f>
        <v>-3910.7200000000012</v>
      </c>
    </row>
    <row r="26" spans="1:2" x14ac:dyDescent="0.2">
      <c r="A26" s="8" t="s">
        <v>23</v>
      </c>
      <c r="B26" s="12">
        <f>B25+0</f>
        <v>-3910.7200000000012</v>
      </c>
    </row>
    <row r="30" spans="1:2" x14ac:dyDescent="0.2">
      <c r="A30" s="1" t="s">
        <v>26</v>
      </c>
      <c r="B30" s="4"/>
    </row>
  </sheetData>
  <mergeCells count="4">
    <mergeCell ref="A1:B1"/>
    <mergeCell ref="A2:B2"/>
    <mergeCell ref="A3:B3"/>
    <mergeCell ref="A30:B30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DB6E0-22EA-6140-8E34-F1196BB84D5F}">
  <dimension ref="A1:B64"/>
  <sheetViews>
    <sheetView tabSelected="1" workbookViewId="0">
      <selection sqref="A1:B1"/>
    </sheetView>
  </sheetViews>
  <sheetFormatPr baseColWidth="10" defaultColWidth="11.33203125" defaultRowHeight="16" x14ac:dyDescent="0.2"/>
  <cols>
    <col min="1" max="1" width="36.6640625" style="9" customWidth="1"/>
    <col min="2" max="2" width="16.1640625" style="9" customWidth="1"/>
  </cols>
  <sheetData>
    <row r="1" spans="1:2" x14ac:dyDescent="0.2">
      <c r="A1" s="5" t="s">
        <v>0</v>
      </c>
      <c r="B1" s="4"/>
    </row>
    <row r="2" spans="1:2" x14ac:dyDescent="0.2">
      <c r="A2" s="3" t="s">
        <v>82</v>
      </c>
      <c r="B2" s="4"/>
    </row>
    <row r="3" spans="1:2" x14ac:dyDescent="0.2">
      <c r="A3" s="2" t="s">
        <v>81</v>
      </c>
      <c r="B3" s="4"/>
    </row>
    <row r="5" spans="1:2" x14ac:dyDescent="0.2">
      <c r="A5" s="10" t="s">
        <v>24</v>
      </c>
      <c r="B5" s="10" t="s">
        <v>25</v>
      </c>
    </row>
    <row r="6" spans="1:2" x14ac:dyDescent="0.2">
      <c r="A6" s="6" t="s">
        <v>80</v>
      </c>
    </row>
    <row r="7" spans="1:2" x14ac:dyDescent="0.2">
      <c r="A7" s="7" t="s">
        <v>79</v>
      </c>
    </row>
    <row r="8" spans="1:2" x14ac:dyDescent="0.2">
      <c r="A8" s="14" t="s">
        <v>78</v>
      </c>
    </row>
    <row r="9" spans="1:2" x14ac:dyDescent="0.2">
      <c r="A9" s="17" t="s">
        <v>77</v>
      </c>
      <c r="B9" s="11">
        <v>3720.69</v>
      </c>
    </row>
    <row r="10" spans="1:2" x14ac:dyDescent="0.2">
      <c r="A10" s="17" t="s">
        <v>76</v>
      </c>
      <c r="B10" s="11">
        <v>1962.33</v>
      </c>
    </row>
    <row r="11" spans="1:2" x14ac:dyDescent="0.2">
      <c r="A11" s="17" t="s">
        <v>75</v>
      </c>
      <c r="B11" s="11">
        <v>402.84</v>
      </c>
    </row>
    <row r="12" spans="1:2" x14ac:dyDescent="0.2">
      <c r="A12" s="17" t="s">
        <v>74</v>
      </c>
      <c r="B12" s="11">
        <v>20257.57</v>
      </c>
    </row>
    <row r="13" spans="1:2" x14ac:dyDescent="0.2">
      <c r="A13" s="17" t="s">
        <v>73</v>
      </c>
      <c r="B13" s="11">
        <v>0</v>
      </c>
    </row>
    <row r="14" spans="1:2" x14ac:dyDescent="0.2">
      <c r="A14" s="16" t="s">
        <v>72</v>
      </c>
      <c r="B14" s="12">
        <f>B8+B9+B10+B11+B12+B13</f>
        <v>26343.43</v>
      </c>
    </row>
    <row r="15" spans="1:2" x14ac:dyDescent="0.2">
      <c r="A15" s="14" t="s">
        <v>71</v>
      </c>
    </row>
    <row r="16" spans="1:2" x14ac:dyDescent="0.2">
      <c r="A16" s="17" t="s">
        <v>70</v>
      </c>
      <c r="B16" s="11">
        <v>6089</v>
      </c>
    </row>
    <row r="17" spans="1:2" x14ac:dyDescent="0.2">
      <c r="A17" s="16" t="s">
        <v>69</v>
      </c>
      <c r="B17" s="12">
        <f>B15+B16</f>
        <v>6089</v>
      </c>
    </row>
    <row r="18" spans="1:2" x14ac:dyDescent="0.2">
      <c r="A18" s="13" t="s">
        <v>68</v>
      </c>
      <c r="B18" s="12">
        <f>B7+B14+B17</f>
        <v>32432.43</v>
      </c>
    </row>
    <row r="19" spans="1:2" x14ac:dyDescent="0.2">
      <c r="A19" s="7" t="s">
        <v>67</v>
      </c>
    </row>
    <row r="20" spans="1:2" x14ac:dyDescent="0.2">
      <c r="A20" s="14" t="s">
        <v>66</v>
      </c>
      <c r="B20" s="15">
        <v>0</v>
      </c>
    </row>
    <row r="21" spans="1:2" x14ac:dyDescent="0.2">
      <c r="A21" s="14" t="s">
        <v>65</v>
      </c>
      <c r="B21" s="15">
        <v>0</v>
      </c>
    </row>
    <row r="22" spans="1:2" x14ac:dyDescent="0.2">
      <c r="A22" s="14" t="s">
        <v>64</v>
      </c>
      <c r="B22" s="15">
        <v>0</v>
      </c>
    </row>
    <row r="23" spans="1:2" x14ac:dyDescent="0.2">
      <c r="A23" s="14" t="s">
        <v>63</v>
      </c>
      <c r="B23" s="15">
        <v>0</v>
      </c>
    </row>
    <row r="24" spans="1:2" x14ac:dyDescent="0.2">
      <c r="A24" s="14" t="s">
        <v>62</v>
      </c>
      <c r="B24" s="11">
        <v>131663.29999999999</v>
      </c>
    </row>
    <row r="25" spans="1:2" x14ac:dyDescent="0.2">
      <c r="A25" s="14" t="s">
        <v>61</v>
      </c>
      <c r="B25" s="11">
        <v>51365</v>
      </c>
    </row>
    <row r="26" spans="1:2" x14ac:dyDescent="0.2">
      <c r="A26" s="14" t="s">
        <v>60</v>
      </c>
      <c r="B26" s="11">
        <v>33119.54</v>
      </c>
    </row>
    <row r="27" spans="1:2" x14ac:dyDescent="0.2">
      <c r="A27" s="14" t="s">
        <v>59</v>
      </c>
      <c r="B27" s="11">
        <v>12250</v>
      </c>
    </row>
    <row r="28" spans="1:2" x14ac:dyDescent="0.2">
      <c r="A28" s="14" t="s">
        <v>58</v>
      </c>
      <c r="B28" s="11">
        <v>-109.85</v>
      </c>
    </row>
    <row r="29" spans="1:2" x14ac:dyDescent="0.2">
      <c r="A29" s="14" t="s">
        <v>57</v>
      </c>
      <c r="B29" s="11">
        <v>-55738.2</v>
      </c>
    </row>
    <row r="30" spans="1:2" x14ac:dyDescent="0.2">
      <c r="A30" s="13" t="s">
        <v>56</v>
      </c>
      <c r="B30" s="12">
        <f>B19+B20+B21+B22+B23+B24+B25+B26+B27+B28+B29</f>
        <v>172549.78999999998</v>
      </c>
    </row>
    <row r="31" spans="1:2" x14ac:dyDescent="0.2">
      <c r="A31" s="8" t="s">
        <v>55</v>
      </c>
      <c r="B31" s="12">
        <f>B6+B18+B30</f>
        <v>204982.21999999997</v>
      </c>
    </row>
    <row r="32" spans="1:2" x14ac:dyDescent="0.2">
      <c r="A32" s="6" t="s">
        <v>54</v>
      </c>
    </row>
    <row r="33" spans="1:2" x14ac:dyDescent="0.2">
      <c r="A33" s="7" t="s">
        <v>53</v>
      </c>
    </row>
    <row r="34" spans="1:2" x14ac:dyDescent="0.2">
      <c r="A34" s="14" t="s">
        <v>52</v>
      </c>
    </row>
    <row r="35" spans="1:2" x14ac:dyDescent="0.2">
      <c r="A35" s="17" t="s">
        <v>51</v>
      </c>
    </row>
    <row r="36" spans="1:2" x14ac:dyDescent="0.2">
      <c r="A36" s="19" t="s">
        <v>50</v>
      </c>
      <c r="B36" s="11">
        <v>10750</v>
      </c>
    </row>
    <row r="37" spans="1:2" x14ac:dyDescent="0.2">
      <c r="A37" s="18" t="s">
        <v>49</v>
      </c>
      <c r="B37" s="12">
        <f>B35+B36</f>
        <v>10750</v>
      </c>
    </row>
    <row r="38" spans="1:2" x14ac:dyDescent="0.2">
      <c r="A38" s="16" t="s">
        <v>48</v>
      </c>
      <c r="B38" s="12">
        <f>B34+B37</f>
        <v>10750</v>
      </c>
    </row>
    <row r="39" spans="1:2" x14ac:dyDescent="0.2">
      <c r="A39" s="14" t="s">
        <v>47</v>
      </c>
    </row>
    <row r="40" spans="1:2" x14ac:dyDescent="0.2">
      <c r="A40" s="17" t="s">
        <v>46</v>
      </c>
      <c r="B40" s="15">
        <v>0</v>
      </c>
    </row>
    <row r="41" spans="1:2" x14ac:dyDescent="0.2">
      <c r="A41" s="17" t="s">
        <v>45</v>
      </c>
      <c r="B41" s="15">
        <v>0</v>
      </c>
    </row>
    <row r="42" spans="1:2" x14ac:dyDescent="0.2">
      <c r="A42" s="17" t="s">
        <v>44</v>
      </c>
      <c r="B42" s="11">
        <v>109306.4</v>
      </c>
    </row>
    <row r="43" spans="1:2" x14ac:dyDescent="0.2">
      <c r="A43" s="17" t="s">
        <v>43</v>
      </c>
      <c r="B43" s="11">
        <v>24158.97</v>
      </c>
    </row>
    <row r="44" spans="1:2" x14ac:dyDescent="0.2">
      <c r="A44" s="16" t="s">
        <v>42</v>
      </c>
      <c r="B44" s="12">
        <f>B39+B40+B41+B42+B43</f>
        <v>133465.37</v>
      </c>
    </row>
    <row r="45" spans="1:2" x14ac:dyDescent="0.2">
      <c r="A45" s="13" t="s">
        <v>41</v>
      </c>
      <c r="B45" s="12">
        <f>B33+B38+B44</f>
        <v>144215.37</v>
      </c>
    </row>
    <row r="46" spans="1:2" x14ac:dyDescent="0.2">
      <c r="A46" s="7" t="s">
        <v>40</v>
      </c>
    </row>
    <row r="47" spans="1:2" x14ac:dyDescent="0.2">
      <c r="A47" s="14" t="s">
        <v>39</v>
      </c>
      <c r="B47" s="11">
        <v>76280.479999999996</v>
      </c>
    </row>
    <row r="48" spans="1:2" x14ac:dyDescent="0.2">
      <c r="A48" s="17" t="s">
        <v>38</v>
      </c>
      <c r="B48" s="11">
        <v>-51125.85</v>
      </c>
    </row>
    <row r="49" spans="1:2" x14ac:dyDescent="0.2">
      <c r="A49" s="16" t="s">
        <v>37</v>
      </c>
      <c r="B49" s="12">
        <f>B47+B48</f>
        <v>25154.629999999997</v>
      </c>
    </row>
    <row r="50" spans="1:2" x14ac:dyDescent="0.2">
      <c r="A50" s="14" t="s">
        <v>36</v>
      </c>
      <c r="B50" s="11">
        <v>76280.479999999996</v>
      </c>
    </row>
    <row r="51" spans="1:2" x14ac:dyDescent="0.2">
      <c r="A51" s="17" t="s">
        <v>35</v>
      </c>
      <c r="B51" s="11">
        <v>-51125.85</v>
      </c>
    </row>
    <row r="52" spans="1:2" x14ac:dyDescent="0.2">
      <c r="A52" s="16" t="s">
        <v>34</v>
      </c>
      <c r="B52" s="12">
        <f>B50+B51</f>
        <v>25154.629999999997</v>
      </c>
    </row>
    <row r="53" spans="1:2" x14ac:dyDescent="0.2">
      <c r="A53" s="14" t="s">
        <v>33</v>
      </c>
      <c r="B53" s="11">
        <v>100</v>
      </c>
    </row>
    <row r="54" spans="1:2" x14ac:dyDescent="0.2">
      <c r="A54" s="17" t="s">
        <v>32</v>
      </c>
      <c r="B54" s="11">
        <v>-11361.3</v>
      </c>
    </row>
    <row r="55" spans="1:2" x14ac:dyDescent="0.2">
      <c r="A55" s="16" t="s">
        <v>31</v>
      </c>
      <c r="B55" s="12">
        <f>B53+B54</f>
        <v>-11261.3</v>
      </c>
    </row>
    <row r="56" spans="1:2" x14ac:dyDescent="0.2">
      <c r="A56" s="14" t="s">
        <v>30</v>
      </c>
      <c r="B56" s="15">
        <v>0</v>
      </c>
    </row>
    <row r="57" spans="1:2" x14ac:dyDescent="0.2">
      <c r="A57" s="14" t="s">
        <v>29</v>
      </c>
      <c r="B57" s="11">
        <v>25629.610000000015</v>
      </c>
    </row>
    <row r="58" spans="1:2" x14ac:dyDescent="0.2">
      <c r="A58" s="14" t="s">
        <v>23</v>
      </c>
      <c r="B58" s="11">
        <v>-3910.7199999999948</v>
      </c>
    </row>
    <row r="59" spans="1:2" x14ac:dyDescent="0.2">
      <c r="A59" s="13" t="s">
        <v>28</v>
      </c>
      <c r="B59" s="12">
        <f>B46+B49+B52+B55+B56+B57+B58</f>
        <v>60766.850000000013</v>
      </c>
    </row>
    <row r="60" spans="1:2" x14ac:dyDescent="0.2">
      <c r="A60" s="8" t="s">
        <v>27</v>
      </c>
      <c r="B60" s="12">
        <f>B32+B45+B59</f>
        <v>204982.22</v>
      </c>
    </row>
    <row r="64" spans="1:2" x14ac:dyDescent="0.2">
      <c r="A64" s="1" t="s">
        <v>26</v>
      </c>
      <c r="B64" s="4"/>
    </row>
  </sheetData>
  <mergeCells count="4">
    <mergeCell ref="A1:B1"/>
    <mergeCell ref="A2:B2"/>
    <mergeCell ref="A3:B3"/>
    <mergeCell ref="A64:B64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</vt:lpstr>
      <vt:lpstr>BS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Chuck Gochenouer</cp:lastModifiedBy>
  <dcterms:created xsi:type="dcterms:W3CDTF">2022-03-24T08:55:57Z</dcterms:created>
  <dcterms:modified xsi:type="dcterms:W3CDTF">2026-07-01T12:38:46Z</dcterms:modified>
  <cp:category/>
</cp:coreProperties>
</file>