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103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kumar97/dev/teps/app/src/test/resources/CrbReportsPlugin/Template/"/>
    </mc:Choice>
  </mc:AlternateContent>
  <bookViews>
    <workbookView xWindow="3880" yWindow="2200" windowWidth="28040" windowHeight="17440" activeTab="0"/>
  </bookViews>
  <sheets>
    <sheet name="Sheet1" sheetId="1" r:id="rId2"/>
  </sheets>
  <definedNames/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8" i="1" l="1"/>
</calcChain>
</file>

<file path=xl/sharedStrings.xml><?xml version="1.0" encoding="utf-8"?>
<sst xmlns="http://schemas.openxmlformats.org/spreadsheetml/2006/main" count="52" uniqueCount="51">
  <si>
    <t>ALLURA, LLP</t>
  </si>
  <si>
    <t>Profit and Loss</t>
  </si>
  <si>
    <t>May-July, 2026</t>
  </si>
  <si>
    <t>Income</t>
  </si>
  <si>
    <t>4010 Apartment Rent</t>
  </si>
  <si>
    <t>4030 Utilities Reimbursement</t>
  </si>
  <si>
    <t>Total for Income</t>
  </si>
  <si>
    <t>Gross Profit</t>
  </si>
  <si>
    <t>Expenses</t>
  </si>
  <si>
    <t>6000 Wages</t>
  </si>
  <si>
    <t>6030 Trash</t>
  </si>
  <si>
    <t>6145 Contract Labor - secretarial</t>
  </si>
  <si>
    <t>6147 Contract labor  Accounting</t>
  </si>
  <si>
    <t>6155 John Boettcher - contract Labor</t>
  </si>
  <si>
    <t>Total for 6145 Contract Labor - secretarial</t>
  </si>
  <si>
    <t>6146 Contract labor Building Main</t>
  </si>
  <si>
    <t>6160 Advertising, Marketing, Promo</t>
  </si>
  <si>
    <t>6180 Professional Fees</t>
  </si>
  <si>
    <t>6190 Interior &amp; Building Maintenance</t>
  </si>
  <si>
    <t>6200 Electricity</t>
  </si>
  <si>
    <t>6220 Gas</t>
  </si>
  <si>
    <t>6240 Telephone</t>
  </si>
  <si>
    <t>6250 Land &amp; Grounds</t>
  </si>
  <si>
    <t>6260 Office Supplies</t>
  </si>
  <si>
    <t>6290 Licenses &amp; Permits</t>
  </si>
  <si>
    <t>6300 Insurance</t>
  </si>
  <si>
    <t>6330 Payroll Tax Expense</t>
  </si>
  <si>
    <t>6390 Bank Charges</t>
  </si>
  <si>
    <t>6415 Repairs and Maintenance</t>
  </si>
  <si>
    <t>6560 Payroll Expenses</t>
  </si>
  <si>
    <t>Taxes</t>
  </si>
  <si>
    <t>Wages</t>
  </si>
  <si>
    <t>Total for 6560 Payroll Expenses</t>
  </si>
  <si>
    <t>Total for Expenses</t>
  </si>
  <si>
    <t>Net Operating Income</t>
  </si>
  <si>
    <t>Other Income</t>
  </si>
  <si>
    <t>4070 PTC Credit</t>
  </si>
  <si>
    <t>7100 Interest Income</t>
  </si>
  <si>
    <t>Total for Other Income</t>
  </si>
  <si>
    <t>Other Expenses</t>
  </si>
  <si>
    <t>6350 Interest Expense</t>
  </si>
  <si>
    <t>7600 Nondeductible Items</t>
  </si>
  <si>
    <t>Total for Other Expenses</t>
  </si>
  <si>
    <t>Net Other Income</t>
  </si>
  <si>
    <t>Net Income</t>
  </si>
  <si>
    <t/>
  </si>
  <si>
    <t>May 2026</t>
  </si>
  <si>
    <t>Jun 2026</t>
  </si>
  <si>
    <t>Jul 2026</t>
  </si>
  <si>
    <t>Total</t>
  </si>
  <si>
    <t>Accrual Basis Wednesday, August 19, 2026 03:02 PM GMT-04:00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</si>
</sst>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&quot;$&quot;#,##0.00"/>
    <numFmt numFmtId="178" formatCode="#,##0.00"/>
  </numFmts>
  <fonts count="9"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sz val="8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</border>
    <border>
      <left/>
      <right/>
      <top style="thin">
        <color auto="1"/>
      </top>
      <bottom/>
    </border>
  </borders>
  <cellStyleXfs count="23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1">
      <alignment/>
      <protection/>
    </xf>
    <xf numFmtId="0" fontId="2" fillId="0" borderId="0">
      <alignment/>
      <protection/>
    </xf>
    <xf numFmtId="0" fontId="2" fillId="0" borderId="2">
      <alignment/>
      <protection/>
    </xf>
  </cellStyleXfs>
  <cellXfs count="47">
    <xf numFmtId="0" fontId="0" fillId="0" borderId="0" xfId="0"/>
    <xf numFmtId="0" fontId="2" fillId="0" borderId="0" xfId="0" applyFont="1"/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/>
    <xf numFmtId="0" fontId="0" fillId="0" borderId="0" xfId="0" applyAlignment="1">
      <alignment horizontal="left" indent="1"/>
    </xf>
    <xf numFmtId="0" fontId="3" fillId="0" borderId="0" xfId="0" applyFont="1" applyAlignment="1">
      <alignment horizontal="left" indent="1"/>
    </xf>
    <xf numFmtId="178" fontId="0" fillId="0" borderId="0" xfId="0" applyNumberFormat="1"/>
    <xf numFmtId="178" fontId="3" fillId="0" borderId="0" xfId="0" applyNumberFormat="1" applyFont="1"/>
    <xf numFmtId="0" fontId="2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177" fontId="0" fillId="0" borderId="0" xfId="0" applyNumberFormat="1"/>
    <xf numFmtId="177" fontId="2" fillId="0" borderId="0" xfId="0" applyNumberFormat="1" applyFont="1"/>
    <xf numFmtId="177" fontId="2" fillId="0" borderId="2" xfId="0" applyNumberFormat="1" applyFont="1" applyBorder="1"/>
    <xf numFmtId="177" fontId="5" fillId="0" borderId="2" xfId="0" applyNumberFormat="1" applyFont="1" applyBorder="1"/>
    <xf numFmtId="178" fontId="2" fillId="0" borderId="0" xfId="0" applyNumberFormat="1" applyFont="1"/>
    <xf numFmtId="178" fontId="2" fillId="0" borderId="2" xfId="0" applyNumberFormat="1" applyFont="1" applyBorder="1"/>
    <xf numFmtId="178" fontId="5" fillId="0" borderId="2" xfId="0" applyNumberFormat="1" applyFont="1" applyBorder="1"/>
    <xf numFmtId="0" fontId="0" fillId="0" borderId="0" xfId="0" applyAlignment="1">
      <alignment horizontal="left" indent="2"/>
    </xf>
    <xf numFmtId="0" fontId="3" fillId="0" borderId="0" xfId="0" applyFont="1" applyAlignment="1">
      <alignment horizontal="left" indent="2"/>
    </xf>
    <xf numFmtId="0" fontId="2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177" fontId="3" fillId="0" borderId="0" xfId="0" applyNumberFormat="1" applyFont="1"/>
    <xf numFmtId="0" fontId="2" fillId="0" borderId="1" xfId="20">
      <alignment/>
      <protection/>
    </xf>
    <xf numFmtId="0" fontId="4" fillId="0" borderId="1" xfId="20" applyFont="1">
      <alignment/>
      <protection/>
    </xf>
    <xf numFmtId="0" fontId="8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4" fillId="0" borderId="1" xfId="20" applyFont="1" applyAlignment="1">
      <alignment wrapText="1"/>
      <protection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 wrapText="1" indent="1"/>
    </xf>
    <xf numFmtId="0" fontId="5" fillId="0" borderId="0" xfId="0" applyFont="1" applyAlignment="1">
      <alignment horizontal="left" wrapText="1"/>
    </xf>
    <xf numFmtId="0" fontId="3" fillId="0" borderId="0" xfId="0" applyFont="1" applyAlignment="1">
      <alignment horizontal="left" wrapText="1" indent="2"/>
    </xf>
    <xf numFmtId="0" fontId="5" fillId="0" borderId="0" xfId="0" applyFont="1" applyAlignment="1">
      <alignment horizontal="left" wrapText="1" indent="1"/>
    </xf>
    <xf numFmtId="0" fontId="0" fillId="0" borderId="0" xfId="0" applyAlignment="1">
      <alignment wrapText="1"/>
    </xf>
    <xf numFmtId="0" fontId="4" fillId="0" borderId="1" xfId="20" applyFont="1" applyBorder="1" applyAlignment="1">
      <alignment wrapText="1"/>
      <protection/>
    </xf>
    <xf numFmtId="0" fontId="4" fillId="0" borderId="1" xfId="20" applyFont="1" applyBorder="1" applyAlignment="1">
      <alignment horizontal="center" wrapText="1"/>
      <protection/>
    </xf>
    <xf numFmtId="0" fontId="3" fillId="0" borderId="0" xfId="0" applyFont="1" applyAlignment="1">
      <alignment wrapText="1"/>
    </xf>
    <xf numFmtId="178" fontId="3" fillId="0" borderId="0" xfId="0" applyNumberFormat="1" applyFont="1" applyAlignment="1">
      <alignment wrapText="1"/>
    </xf>
    <xf numFmtId="178" fontId="5" fillId="0" borderId="2" xfId="0" applyNumberFormat="1" applyFont="1" applyBorder="1" applyAlignment="1">
      <alignment wrapText="1"/>
    </xf>
    <xf numFmtId="177" fontId="3" fillId="0" borderId="0" xfId="0" applyNumberFormat="1" applyFont="1" applyAlignment="1">
      <alignment wrapText="1"/>
    </xf>
    <xf numFmtId="177" fontId="5" fillId="0" borderId="2" xfId="0" applyNumberFormat="1" applyFont="1" applyBorder="1" applyAlignment="1">
      <alignment wrapText="1"/>
    </xf>
    <xf numFmtId="0" fontId="4" fillId="0" borderId="1" xfId="20" applyFont="1" applyAlignment="1">
      <alignment horizontal="center" wrapText="1"/>
      <protection/>
    </xf>
    <xf numFmtId="0" fontId="3" fillId="0" borderId="0" xfId="0" applyFont="1" applyAlignment="1">
      <alignment horizontal="center" wrapText="1"/>
    </xf>
  </cellXfs>
  <cellStyles count="9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  <cellStyle name="HeaderCellStyle" xfId="20"/>
    <cellStyle name="GroupedCellStyle" xfId="21"/>
    <cellStyle name="TotalCellStyle" xfId="2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theme" Target="theme/theme1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5" Type="http://schemas.openxmlformats.org/officeDocument/2006/relationships/calcChain" Target="calcChain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mlns:x14ac="http://schemas.microsoft.com/office/spreadsheetml/2009/9/ac" xmlns:xr2="http://schemas.microsoft.com/office/spreadsheetml/2015/revision2" xmlns:xr3="http://schemas.microsoft.com/office/spreadsheetml/2016/revision3" mc:Ignorable="x14ac xr xr2 xr3" xr:uid="{8D4B3FEF-A70D-B944-82F4-C9836B181100}">
  <dimension ref="A1:E52"/>
  <sheetViews>
    <sheetView tabSelected="1" workbookViewId="0" topLeftCell="A1"/>
  </sheetViews>
  <sheetFormatPr defaultColWidth="11.255" defaultRowHeight="16"/>
  <cols>
    <col min="1" max="1" width="37.625" style="37" customWidth="1"/>
    <col min="2" max="3" width="16.125" style="37" customWidth="1"/>
    <col min="4" max="5" width="8.375" style="37" customWidth="1"/>
  </cols>
  <sheetData>
    <row r="1" spans="1:1" ht="16">
      <c r="A1" s="28" t="s">
        <v>0</v>
      </c>
    </row>
    <row r="2" spans="1:1" ht="16">
      <c r="A2" s="29" t="s">
        <v>1</v>
      </c>
    </row>
    <row r="3" spans="1:1" ht="16">
      <c r="A3" s="30" t="s">
        <v>2</v>
      </c>
    </row>
    <row r="5" spans="1:5" ht="16">
      <c r="A5" s="39" t="s">
        <v>45</v>
      </c>
      <c r="B5" s="45" t="s">
        <v>46</v>
      </c>
      <c r="C5" s="45" t="s">
        <v>47</v>
      </c>
      <c r="D5" s="45" t="s">
        <v>48</v>
      </c>
      <c r="E5" s="45" t="s">
        <v>49</v>
      </c>
    </row>
    <row r="6" spans="1:4" ht="16">
      <c r="A6" s="32" t="s">
        <v>3</v>
      </c>
      <c r="B6" s="40"/>
      <c r="C6" s="40"/>
      <c r="D6" s="40"/>
    </row>
    <row r="7" spans="1:5" ht="16">
      <c r="A7" s="33" t="s">
        <v>4</v>
      </c>
      <c r="B7" s="41">
        <v>52867.5</v>
      </c>
      <c r="C7" s="41">
        <v>61477.57</v>
      </c>
      <c r="D7" s="41">
        <v>69838.63</v>
      </c>
      <c r="E7" s="41">
        <f>B7+C7+D7</f>
        <v>184183.7</v>
      </c>
    </row>
    <row r="8" spans="1:5" ht="16">
      <c r="A8" s="33" t="s">
        <v>5</v>
      </c>
      <c r="B8" s="41">
        <v>4532.05</v>
      </c>
      <c r="C8" s="40"/>
      <c r="D8" s="40"/>
      <c r="E8" s="41">
        <f>B8+C8+D8</f>
        <v>4532.05</v>
      </c>
    </row>
    <row r="9" spans="1:5" ht="16">
      <c r="A9" s="34" t="s">
        <v>6</v>
      </c>
      <c r="B9" s="42">
        <f>B6+B7+B8</f>
        <v>57399.55</v>
      </c>
      <c r="C9" s="42">
        <f>C6+C7+C8</f>
        <v>61477.57</v>
      </c>
      <c r="D9" s="42">
        <f>D6+D7+D8</f>
        <v>69838.63</v>
      </c>
      <c r="E9" s="44">
        <f>B9+C9+D9</f>
        <v>188715.75</v>
      </c>
    </row>
    <row r="10" spans="1:5" ht="16">
      <c r="A10" s="34" t="s">
        <v>7</v>
      </c>
      <c r="B10" s="42">
        <f>B9-0</f>
        <v>57399.55</v>
      </c>
      <c r="C10" s="42">
        <f>C9-0</f>
        <v>61477.57</v>
      </c>
      <c r="D10" s="42">
        <f>D9-0</f>
        <v>69838.63</v>
      </c>
      <c r="E10" s="44">
        <f>B10+C10+D10</f>
        <v>188715.75</v>
      </c>
    </row>
    <row r="11" spans="1:4" ht="16">
      <c r="A11" s="32" t="s">
        <v>8</v>
      </c>
      <c r="B11" s="40"/>
      <c r="C11" s="40"/>
      <c r="D11" s="40"/>
    </row>
    <row r="12" spans="1:5" ht="16">
      <c r="A12" s="33" t="s">
        <v>9</v>
      </c>
      <c r="B12" s="41">
        <v>1760.0</v>
      </c>
      <c r="C12" s="40"/>
      <c r="D12" s="40"/>
      <c r="E12" s="41">
        <f>B12+C12+D12</f>
        <v>1760.0</v>
      </c>
    </row>
    <row r="13" spans="1:5" ht="16">
      <c r="A13" s="33" t="s">
        <v>10</v>
      </c>
      <c r="B13" s="41">
        <v>950.0</v>
      </c>
      <c r="C13" s="41">
        <v>950.0</v>
      </c>
      <c r="D13" s="41">
        <v>950.0</v>
      </c>
      <c r="E13" s="41">
        <f>B13+C13+D13</f>
        <v>2850.0</v>
      </c>
    </row>
    <row r="14" spans="1:5" ht="16">
      <c r="A14" s="33" t="s">
        <v>11</v>
      </c>
      <c r="B14" s="40"/>
      <c r="C14" s="40"/>
      <c r="D14" s="40"/>
      <c r="E14" s="40"/>
    </row>
    <row r="15" spans="1:5" ht="16">
      <c r="A15" s="35" t="s">
        <v>12</v>
      </c>
      <c r="B15" s="41">
        <v>400.0</v>
      </c>
      <c r="C15" s="41">
        <v>162.5</v>
      </c>
      <c r="D15" s="40"/>
      <c r="E15" s="41">
        <f>B15+C15+D15</f>
        <v>562.5</v>
      </c>
    </row>
    <row r="16" spans="1:5" ht="16">
      <c r="A16" s="35" t="s">
        <v>13</v>
      </c>
      <c r="B16" s="41">
        <v>1785.0</v>
      </c>
      <c r="C16" s="40"/>
      <c r="D16" s="40"/>
      <c r="E16" s="41">
        <f>B16+C16+D16</f>
        <v>1785.0</v>
      </c>
    </row>
    <row r="17" spans="1:5" ht="16">
      <c r="A17" s="36" t="s">
        <v>14</v>
      </c>
      <c r="B17" s="42">
        <f>B14+B15+B16</f>
        <v>2185.0</v>
      </c>
      <c r="C17" s="42">
        <f>C14+C15+C16</f>
        <v>162.5</v>
      </c>
      <c r="D17" s="44">
        <f>D14+D15+D16</f>
        <v>0.0</v>
      </c>
      <c r="E17" s="44">
        <f>B17+C17+D17</f>
        <v>2347.5</v>
      </c>
    </row>
    <row r="18" spans="1:5" ht="16">
      <c r="A18" s="33" t="s">
        <v>15</v>
      </c>
      <c r="B18" s="41">
        <v>3041.2</v>
      </c>
      <c r="C18" s="41">
        <v>5436.86</v>
      </c>
      <c r="D18" s="41">
        <v>3540.77</v>
      </c>
      <c r="E18" s="41">
        <f>B18+C18+D18</f>
        <v>12018.83</v>
      </c>
    </row>
    <row r="19" spans="1:5" ht="16">
      <c r="A19" s="33" t="s">
        <v>16</v>
      </c>
      <c r="B19" s="41">
        <v>354.0</v>
      </c>
      <c r="C19" s="41">
        <v>354.0</v>
      </c>
      <c r="D19" s="41">
        <v>354.0</v>
      </c>
      <c r="E19" s="41">
        <f>B19+C19+D19</f>
        <v>1062.0</v>
      </c>
    </row>
    <row r="20" spans="1:5" ht="16">
      <c r="A20" s="33" t="s">
        <v>17</v>
      </c>
      <c r="B20" s="40"/>
      <c r="C20" s="40"/>
      <c r="D20" s="41">
        <v>5507.5</v>
      </c>
      <c r="E20" s="41">
        <f>B20+C20+D20</f>
        <v>5507.5</v>
      </c>
    </row>
    <row r="21" spans="1:5" ht="16">
      <c r="A21" s="33" t="s">
        <v>18</v>
      </c>
      <c r="B21" s="41">
        <v>499.94</v>
      </c>
      <c r="C21" s="41">
        <v>1064.6</v>
      </c>
      <c r="D21" s="41">
        <v>2076.36</v>
      </c>
      <c r="E21" s="41">
        <f>B21+C21+D21</f>
        <v>3640.9</v>
      </c>
    </row>
    <row r="22" spans="1:5" ht="16">
      <c r="A22" s="33" t="s">
        <v>19</v>
      </c>
      <c r="B22" s="41">
        <v>4268.81</v>
      </c>
      <c r="C22" s="41">
        <v>4154.59</v>
      </c>
      <c r="D22" s="41">
        <v>4198.14</v>
      </c>
      <c r="E22" s="41">
        <f>B22+C22+D22</f>
        <v>12621.54</v>
      </c>
    </row>
    <row r="23" spans="1:5" ht="16">
      <c r="A23" s="33" t="s">
        <v>20</v>
      </c>
      <c r="B23" s="41">
        <v>1877.0</v>
      </c>
      <c r="C23" s="41">
        <v>1640.0</v>
      </c>
      <c r="D23" s="41">
        <v>1640.0</v>
      </c>
      <c r="E23" s="41">
        <f>B23+C23+D23</f>
        <v>5157.0</v>
      </c>
    </row>
    <row r="24" spans="1:5" ht="16">
      <c r="A24" s="33" t="s">
        <v>21</v>
      </c>
      <c r="B24" s="40"/>
      <c r="C24" s="40"/>
      <c r="D24" s="41">
        <v>279.63</v>
      </c>
      <c r="E24" s="41">
        <f>B24+C24+D24</f>
        <v>279.63</v>
      </c>
    </row>
    <row r="25" spans="1:5" ht="16">
      <c r="A25" s="33" t="s">
        <v>22</v>
      </c>
      <c r="B25" s="40"/>
      <c r="C25" s="40"/>
      <c r="D25" s="41">
        <v>450.0</v>
      </c>
      <c r="E25" s="41">
        <f>B25+C25+D25</f>
        <v>450.0</v>
      </c>
    </row>
    <row r="26" spans="1:5" ht="16">
      <c r="A26" s="33" t="s">
        <v>23</v>
      </c>
      <c r="B26" s="40"/>
      <c r="C26" s="41">
        <v>196.0</v>
      </c>
      <c r="D26" s="40"/>
      <c r="E26" s="41">
        <f>B26+C26+D26</f>
        <v>196.0</v>
      </c>
    </row>
    <row r="27" spans="1:5" ht="16">
      <c r="A27" s="33" t="s">
        <v>24</v>
      </c>
      <c r="B27" s="41">
        <v>650.0</v>
      </c>
      <c r="C27" s="40"/>
      <c r="D27" s="40"/>
      <c r="E27" s="41">
        <f>B27+C27+D27</f>
        <v>650.0</v>
      </c>
    </row>
    <row r="28" spans="1:5" ht="16">
      <c r="A28" s="33" t="s">
        <v>25</v>
      </c>
      <c r="B28" s="41">
        <v>6369.46</v>
      </c>
      <c r="C28" s="41">
        <v>12351.67</v>
      </c>
      <c r="D28" s="41">
        <v>3738.5</v>
      </c>
      <c r="E28" s="41">
        <f>B28+C28+D28</f>
        <v>22459.63</v>
      </c>
    </row>
    <row r="29" spans="1:5" ht="16">
      <c r="A29" s="33" t="s">
        <v>26</v>
      </c>
      <c r="B29" s="41">
        <v>134.64</v>
      </c>
      <c r="C29" s="40"/>
      <c r="D29" s="40"/>
      <c r="E29" s="41">
        <f>B29+C29+D29</f>
        <v>134.64</v>
      </c>
    </row>
    <row r="30" spans="1:5" ht="16">
      <c r="A30" s="33" t="s">
        <v>27</v>
      </c>
      <c r="B30" s="41">
        <v>20.0</v>
      </c>
      <c r="C30" s="40"/>
      <c r="D30" s="40"/>
      <c r="E30" s="41">
        <f>B30+C30+D30</f>
        <v>20.0</v>
      </c>
    </row>
    <row r="31" spans="1:5" ht="16">
      <c r="A31" s="33" t="s">
        <v>28</v>
      </c>
      <c r="B31" s="41">
        <v>754.44</v>
      </c>
      <c r="C31" s="41">
        <v>2691.1</v>
      </c>
      <c r="D31" s="41">
        <v>3838.8</v>
      </c>
      <c r="E31" s="41">
        <f>B31+C31+D31</f>
        <v>7284.34</v>
      </c>
    </row>
    <row r="32" spans="1:5" ht="16">
      <c r="A32" s="33" t="s">
        <v>29</v>
      </c>
      <c r="B32" s="43">
        <v>0</v>
      </c>
      <c r="C32" s="40"/>
      <c r="D32" s="40"/>
      <c r="E32" s="43">
        <f>B32+C32+D32</f>
        <v>0.0</v>
      </c>
    </row>
    <row r="33" spans="1:5" ht="16">
      <c r="A33" s="35" t="s">
        <v>30</v>
      </c>
      <c r="B33" s="40"/>
      <c r="C33" s="41">
        <v>294.41</v>
      </c>
      <c r="D33" s="41">
        <v>457.53</v>
      </c>
      <c r="E33" s="41">
        <f>B33+C33+D33</f>
        <v>751.94</v>
      </c>
    </row>
    <row r="34" spans="1:5" ht="16">
      <c r="A34" s="35" t="s">
        <v>31</v>
      </c>
      <c r="B34" s="40"/>
      <c r="C34" s="41">
        <v>3848.5</v>
      </c>
      <c r="D34" s="41">
        <v>5980.75</v>
      </c>
      <c r="E34" s="41">
        <f>B34+C34+D34</f>
        <v>9829.25</v>
      </c>
    </row>
    <row r="35" spans="1:5" ht="16">
      <c r="A35" s="36" t="s">
        <v>32</v>
      </c>
      <c r="B35" s="44">
        <f>B32+B33+B34</f>
        <v>0.0</v>
      </c>
      <c r="C35" s="42">
        <f>C32+C33+C34</f>
        <v>4142.91</v>
      </c>
      <c r="D35" s="42">
        <f>D32+D33+D34</f>
        <v>6438.28</v>
      </c>
      <c r="E35" s="44">
        <f>B35+C35+D35</f>
        <v>10581.189999999999</v>
      </c>
    </row>
    <row r="36" spans="1:5" ht="16">
      <c r="A36" s="34" t="s">
        <v>33</v>
      </c>
      <c r="B36" s="42">
        <f>B11+B12+B13+B17+B18+B19+B20+B21+B22+B23+B24+B25+B26+B27+B28+B29+B30+B31+B35</f>
        <v>22864.489999999998</v>
      </c>
      <c r="C36" s="42">
        <f>C11+C12+C13+C17+C18+C19+C20+C21+C22+C23+C24+C25+C26+C27+C28+C29+C30+C31+C35</f>
        <v>33144.229999999996</v>
      </c>
      <c r="D36" s="42">
        <f>D11+D12+D13+D17+D18+D19+D20+D21+D22+D23+D24+D25+D26+D27+D28+D29+D30+D31+D35</f>
        <v>33011.98</v>
      </c>
      <c r="E36" s="44">
        <f>B36+C36+D36</f>
        <v>89020.7</v>
      </c>
    </row>
    <row r="37" spans="1:5" ht="16">
      <c r="A37" s="34" t="s">
        <v>34</v>
      </c>
      <c r="B37" s="42">
        <f>B10-B36</f>
        <v>34535.060000000005</v>
      </c>
      <c r="C37" s="42">
        <f>C10-C36</f>
        <v>28333.340000000004</v>
      </c>
      <c r="D37" s="42">
        <f>D10-D36</f>
        <v>36826.65</v>
      </c>
      <c r="E37" s="44">
        <f>B37+C37+D37</f>
        <v>99695.05000000002</v>
      </c>
    </row>
    <row r="38" spans="1:4" ht="16">
      <c r="A38" s="32" t="s">
        <v>35</v>
      </c>
      <c r="B38" s="40"/>
      <c r="C38" s="40"/>
      <c r="D38" s="40"/>
    </row>
    <row r="39" spans="1:5" ht="16">
      <c r="A39" s="33" t="s">
        <v>36</v>
      </c>
      <c r="B39" s="40"/>
      <c r="C39" s="40"/>
      <c r="D39" s="41">
        <v>594.0</v>
      </c>
      <c r="E39" s="41">
        <f>B39+C39+D39</f>
        <v>594.0</v>
      </c>
    </row>
    <row r="40" spans="1:5" ht="16">
      <c r="A40" s="33" t="s">
        <v>37</v>
      </c>
      <c r="B40" s="41">
        <v>0.02</v>
      </c>
      <c r="C40" s="41">
        <v>0.02</v>
      </c>
      <c r="D40" s="41">
        <v>0.03</v>
      </c>
      <c r="E40" s="41">
        <f>B40+C40+D40</f>
        <v>0.07</v>
      </c>
    </row>
    <row r="41" spans="1:5" ht="16">
      <c r="A41" s="34" t="s">
        <v>38</v>
      </c>
      <c r="B41" s="42">
        <f>B38+B39+B40</f>
        <v>0.02</v>
      </c>
      <c r="C41" s="42">
        <f>C38+C39+C40</f>
        <v>0.02</v>
      </c>
      <c r="D41" s="42">
        <f>D38+D39+D40</f>
        <v>594.03</v>
      </c>
      <c r="E41" s="44">
        <f>B41+C41+D41</f>
        <v>594.0699999999999</v>
      </c>
    </row>
    <row r="42" spans="1:4" ht="16">
      <c r="A42" s="32" t="s">
        <v>39</v>
      </c>
      <c r="B42" s="40"/>
      <c r="C42" s="40"/>
      <c r="D42" s="40"/>
    </row>
    <row r="43" spans="1:5" ht="16">
      <c r="A43" s="33" t="s">
        <v>40</v>
      </c>
      <c r="B43" s="40"/>
      <c r="C43" s="43">
        <v>0</v>
      </c>
      <c r="D43" s="43">
        <v>0</v>
      </c>
      <c r="E43" s="43">
        <f>B43+C43+D43</f>
        <v>0.0</v>
      </c>
    </row>
    <row r="44" spans="1:5" ht="16">
      <c r="A44" s="33" t="s">
        <v>41</v>
      </c>
      <c r="B44" s="40"/>
      <c r="C44" s="40"/>
      <c r="D44" s="40"/>
      <c r="E44" s="40"/>
    </row>
    <row r="45" spans="1:5" ht="16">
      <c r="A45" s="33" t="s">
        <v>30</v>
      </c>
      <c r="B45" s="40"/>
      <c r="C45" s="40"/>
      <c r="D45" s="41">
        <v>22000.52</v>
      </c>
      <c r="E45" s="41">
        <f>B45+C45+D45</f>
        <v>22000.52</v>
      </c>
    </row>
    <row r="46" spans="1:5" ht="16">
      <c r="A46" s="34" t="s">
        <v>42</v>
      </c>
      <c r="B46" s="44">
        <f>B42+B43+B44+B45</f>
        <v>0.0</v>
      </c>
      <c r="C46" s="44">
        <f>C42+C43+C44+C45</f>
        <v>0.0</v>
      </c>
      <c r="D46" s="42">
        <f>D42+D43+D44+D45</f>
        <v>22000.52</v>
      </c>
      <c r="E46" s="44">
        <f>B46+C46+D46</f>
        <v>22000.52</v>
      </c>
    </row>
    <row r="47" spans="1:5" ht="16">
      <c r="A47" s="34" t="s">
        <v>43</v>
      </c>
      <c r="B47" s="42">
        <f>B41-B46</f>
        <v>0.02</v>
      </c>
      <c r="C47" s="42">
        <f>C41-C46</f>
        <v>0.02</v>
      </c>
      <c r="D47" s="42">
        <f>D41-D46</f>
        <v>-21406.49</v>
      </c>
      <c r="E47" s="44">
        <f>B47+C47+D47</f>
        <v>-21406.45</v>
      </c>
    </row>
    <row r="48" spans="1:5" ht="16">
      <c r="A48" s="34" t="s">
        <v>44</v>
      </c>
      <c r="B48" s="42">
        <f>B37+B47</f>
        <v>34535.08</v>
      </c>
      <c r="C48" s="42">
        <f>C37+C47</f>
        <v>28333.360000000004</v>
      </c>
      <c r="D48" s="42">
        <f>D37+D47</f>
        <v>15420.16</v>
      </c>
      <c r="E48" s="44">
        <f>B48+C48+D48</f>
        <v>78288.6</v>
      </c>
    </row>
    <row r="52" spans="1:1" ht="16">
      <c r="A52" s="46" t="s">
        <v>50</v>
      </c>
    </row>
  </sheetData>
  <mergeCells count="4">
    <mergeCell ref="A1:E1"/>
    <mergeCell ref="A2:E2"/>
    <mergeCell ref="A3:E3"/>
    <mergeCell ref="A52:E52"/>
  </mergeCell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Microsoft Office User</cp:lastModifiedBy>
  <dcterms:created xsi:type="dcterms:W3CDTF">2022-03-24T08:55:57Z</dcterms:created>
  <dcterms:modified xsi:type="dcterms:W3CDTF">2022-03-30T09:41:57Z</dcterms:modified>
  <cp:category/>
</cp:coreProperties>
</file>