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yne Michalak\Documents\Real Estate\Wayne Agent\Clients\Larry Medatal\"/>
    </mc:Choice>
  </mc:AlternateContent>
  <xr:revisionPtr revIDLastSave="0" documentId="13_ncr:1_{FF4B4B79-B0C5-4FF3-8162-7498FD810AF3}" xr6:coauthVersionLast="47" xr6:coauthVersionMax="47" xr10:uidLastSave="{00000000-0000-0000-0000-000000000000}"/>
  <bookViews>
    <workbookView xWindow="-108" yWindow="-108" windowWidth="23256" windowHeight="12456" xr2:uid="{FE6E77C4-FEB8-4C64-B86A-12CB69F0E42B}"/>
  </bookViews>
  <sheets>
    <sheet name="Proforma" sheetId="1" r:id="rId1"/>
    <sheet name="Fully Stabilized" sheetId="5" r:id="rId2"/>
    <sheet name="Sales pric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4" i="5" l="1"/>
  <c r="G10" i="5"/>
  <c r="G7" i="5"/>
  <c r="G5" i="5"/>
  <c r="F13" i="5"/>
  <c r="G13" i="5" s="1"/>
  <c r="F12" i="5"/>
  <c r="G12" i="5" s="1"/>
  <c r="F11" i="5"/>
  <c r="G11" i="5" s="1"/>
  <c r="B21" i="5"/>
  <c r="D14" i="5"/>
  <c r="D13" i="5"/>
  <c r="C13" i="5"/>
  <c r="D12" i="5"/>
  <c r="C12" i="5" s="1"/>
  <c r="D11" i="5"/>
  <c r="C11" i="5" s="1"/>
  <c r="D8" i="5"/>
  <c r="D7" i="5"/>
  <c r="E7" i="5" s="1"/>
  <c r="D6" i="5"/>
  <c r="E6" i="5" s="1"/>
  <c r="F6" i="5" s="1"/>
  <c r="G6" i="5" s="1"/>
  <c r="G15" i="5" s="1"/>
  <c r="D23" i="5" s="1"/>
  <c r="H23" i="5" s="1"/>
  <c r="E5" i="5"/>
  <c r="E10" i="5" s="1"/>
  <c r="D10" i="5" s="1"/>
  <c r="C10" i="5" s="1"/>
  <c r="D5" i="5"/>
  <c r="C23" i="1"/>
  <c r="E10" i="1"/>
  <c r="E25" i="1" s="1"/>
  <c r="F25" i="1" s="1"/>
  <c r="E9" i="1"/>
  <c r="F9" i="1" s="1"/>
  <c r="E8" i="1"/>
  <c r="F8" i="1" s="1"/>
  <c r="E7" i="1"/>
  <c r="F7" i="1" s="1"/>
  <c r="C16" i="2"/>
  <c r="C15" i="2"/>
  <c r="C14" i="2"/>
  <c r="C13" i="2"/>
  <c r="C12" i="2"/>
  <c r="C11" i="2"/>
  <c r="C10" i="2"/>
  <c r="C9" i="2"/>
  <c r="C8" i="2"/>
  <c r="C7" i="2"/>
  <c r="C6" i="2"/>
  <c r="C5" i="2"/>
  <c r="C4" i="2"/>
  <c r="D16" i="5" l="1"/>
  <c r="C14" i="5"/>
  <c r="H26" i="5" l="1"/>
  <c r="H25" i="5"/>
  <c r="H24" i="5"/>
  <c r="E23" i="5"/>
</calcChain>
</file>

<file path=xl/sharedStrings.xml><?xml version="1.0" encoding="utf-8"?>
<sst xmlns="http://schemas.openxmlformats.org/spreadsheetml/2006/main" count="49" uniqueCount="29">
  <si>
    <t>Woodhaven Animal Hospital</t>
  </si>
  <si>
    <t>Funtastic</t>
  </si>
  <si>
    <t>Current Tenants</t>
  </si>
  <si>
    <t>Vacant Units</t>
  </si>
  <si>
    <t>West unit (left of vet clinic)</t>
  </si>
  <si>
    <t>Rent</t>
  </si>
  <si>
    <t>Physical Therapy (2 units)</t>
  </si>
  <si>
    <t>Small office 1</t>
  </si>
  <si>
    <t>Small office 2</t>
  </si>
  <si>
    <t>Small office 3</t>
  </si>
  <si>
    <t>Approximate size (SF)</t>
  </si>
  <si>
    <t>Management office</t>
  </si>
  <si>
    <t>Woodhavent Professional Plaza</t>
  </si>
  <si>
    <t>20372 Van Horn, Woodhaven</t>
  </si>
  <si>
    <t>Square footage</t>
  </si>
  <si>
    <t>Price per square foot</t>
  </si>
  <si>
    <t>Annual Gross Rent</t>
  </si>
  <si>
    <t>Lease Rate/SF</t>
  </si>
  <si>
    <t>Expenses</t>
  </si>
  <si>
    <t>Insurance</t>
  </si>
  <si>
    <t>Property Taxes</t>
  </si>
  <si>
    <t>Total Expenses:</t>
  </si>
  <si>
    <t>Current NOI:</t>
  </si>
  <si>
    <t>NOI</t>
  </si>
  <si>
    <t>Market Rent</t>
  </si>
  <si>
    <t>Potential Value</t>
  </si>
  <si>
    <t>CAP Rate</t>
  </si>
  <si>
    <t xml:space="preserve">Listing agent:  Wayne Michalak  (313) 999-6728   </t>
  </si>
  <si>
    <t>wayne@248propertygroup.com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</si>
</sst>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%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44" fontId="2" fillId="0" borderId="0" xfId="1" applyFont="1"/>
    <xf numFmtId="44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4" fontId="2" fillId="0" borderId="0" xfId="0" applyNumberFormat="1" applyFont="1"/>
    <xf numFmtId="0" fontId="2" fillId="0" borderId="0" xfId="0" applyFont="1" applyAlignment="1">
      <alignment horizontal="right" indent="1"/>
    </xf>
    <xf numFmtId="9" fontId="2" fillId="0" borderId="0" xfId="2" applyFont="1"/>
    <xf numFmtId="44" fontId="3" fillId="0" borderId="0" xfId="0" applyNumberFormat="1" applyFont="1"/>
    <xf numFmtId="0" fontId="4" fillId="0" borderId="0" xfId="0" applyFont="1" applyAlignment="1">
      <alignment horizontal="center" vertical="center" wrapText="1"/>
    </xf>
    <xf numFmtId="44" fontId="4" fillId="0" borderId="0" xfId="1" applyFont="1"/>
    <xf numFmtId="164" fontId="2" fillId="0" borderId="0" xfId="2" applyNumberFormat="1" applyFont="1" applyAlignment="1">
      <alignment horizontal="center"/>
    </xf>
    <xf numFmtId="0" fontId="5" fillId="0" borderId="0" xfId="3"/>
    <xf numFmtId="0" fontId="6" fillId="0" borderId="0" xfId="0" applyFont="1"/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yne@248propertygroup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25F7B-7F69-4051-B64B-97A8988CCDB9}">
  <sheetPr>
    <pageSetUpPr fitToPage="1"/>
  </sheetPr>
  <dimension ref="B1:J25"/>
  <sheetViews>
    <sheetView tabSelected="1" workbookViewId="0">
      <selection activeCell="F4" sqref="F4"/>
    </sheetView>
  </sheetViews>
  <sheetFormatPr defaultRowHeight="15.6" x14ac:dyDescent="0.3"/>
  <cols>
    <col min="1" max="1" width="8.88671875" style="1"/>
    <col min="2" max="2" width="26.44140625" style="1" bestFit="1" customWidth="1"/>
    <col min="3" max="3" width="16.21875" style="1" bestFit="1" customWidth="1"/>
    <col min="4" max="4" width="11.21875" style="1" bestFit="1" customWidth="1"/>
    <col min="5" max="5" width="13.77734375" style="1" customWidth="1"/>
    <col min="6" max="6" width="10" style="1" customWidth="1"/>
    <col min="7" max="7" width="8.88671875" style="1"/>
    <col min="8" max="8" width="15.21875" style="1" bestFit="1" customWidth="1"/>
    <col min="9" max="16384" width="8.88671875" style="1"/>
  </cols>
  <sheetData>
    <row r="1" spans="2:10" ht="18" x14ac:dyDescent="0.35">
      <c r="B1" s="18" t="s">
        <v>12</v>
      </c>
      <c r="H1" s="6">
        <v>2200000</v>
      </c>
    </row>
    <row r="2" spans="2:10" x14ac:dyDescent="0.3">
      <c r="B2" s="1" t="s">
        <v>13</v>
      </c>
    </row>
    <row r="3" spans="2:10" x14ac:dyDescent="0.3">
      <c r="B3" s="1" t="s">
        <v>27</v>
      </c>
    </row>
    <row r="4" spans="2:10" x14ac:dyDescent="0.3">
      <c r="B4" s="17" t="s">
        <v>28</v>
      </c>
    </row>
    <row r="6" spans="2:10" ht="31.2" x14ac:dyDescent="0.3">
      <c r="B6" s="3" t="s">
        <v>2</v>
      </c>
      <c r="C6" s="3" t="s">
        <v>10</v>
      </c>
      <c r="D6" s="3" t="s">
        <v>5</v>
      </c>
      <c r="E6" s="3" t="s">
        <v>16</v>
      </c>
      <c r="F6" s="3" t="s">
        <v>17</v>
      </c>
      <c r="G6" s="4"/>
      <c r="H6" s="4"/>
      <c r="I6" s="4"/>
      <c r="J6" s="4"/>
    </row>
    <row r="7" spans="2:10" x14ac:dyDescent="0.3">
      <c r="B7" s="1" t="s">
        <v>0</v>
      </c>
      <c r="C7" s="1">
        <v>5000</v>
      </c>
      <c r="D7" s="6">
        <v>6200</v>
      </c>
      <c r="E7" s="10">
        <f>D7*12</f>
        <v>74400</v>
      </c>
      <c r="F7" s="10">
        <f>E7/C7</f>
        <v>14.88</v>
      </c>
    </row>
    <row r="8" spans="2:10" x14ac:dyDescent="0.3">
      <c r="B8" s="1" t="s">
        <v>6</v>
      </c>
      <c r="C8" s="1">
        <v>384</v>
      </c>
      <c r="D8" s="6">
        <v>1100</v>
      </c>
      <c r="E8" s="10">
        <f>D8*12</f>
        <v>13200</v>
      </c>
      <c r="F8" s="10">
        <f>E8/C8</f>
        <v>34.375</v>
      </c>
    </row>
    <row r="9" spans="2:10" x14ac:dyDescent="0.3">
      <c r="B9" s="1" t="s">
        <v>1</v>
      </c>
      <c r="C9" s="1">
        <v>4200</v>
      </c>
      <c r="D9" s="6">
        <v>5700</v>
      </c>
      <c r="E9" s="10">
        <f>D9*12</f>
        <v>68400</v>
      </c>
      <c r="F9" s="10">
        <f>E9/C9</f>
        <v>16.285714285714285</v>
      </c>
    </row>
    <row r="10" spans="2:10" x14ac:dyDescent="0.3">
      <c r="E10" s="10">
        <f>SUM(E7:E9)</f>
        <v>156000</v>
      </c>
    </row>
    <row r="11" spans="2:10" x14ac:dyDescent="0.3">
      <c r="B11" s="5" t="s">
        <v>3</v>
      </c>
    </row>
    <row r="12" spans="2:10" x14ac:dyDescent="0.3">
      <c r="B12" s="1" t="s">
        <v>4</v>
      </c>
      <c r="C12" s="1">
        <v>5000</v>
      </c>
    </row>
    <row r="13" spans="2:10" x14ac:dyDescent="0.3">
      <c r="B13" s="1" t="s">
        <v>7</v>
      </c>
      <c r="C13" s="1">
        <v>192</v>
      </c>
    </row>
    <row r="14" spans="2:10" x14ac:dyDescent="0.3">
      <c r="B14" s="1" t="s">
        <v>8</v>
      </c>
      <c r="C14" s="1">
        <v>192</v>
      </c>
    </row>
    <row r="15" spans="2:10" x14ac:dyDescent="0.3">
      <c r="B15" s="1" t="s">
        <v>9</v>
      </c>
      <c r="C15" s="1">
        <v>192</v>
      </c>
    </row>
    <row r="16" spans="2:10" x14ac:dyDescent="0.3">
      <c r="B16" s="1" t="s">
        <v>11</v>
      </c>
      <c r="C16" s="1">
        <v>3400</v>
      </c>
    </row>
    <row r="20" spans="2:6" x14ac:dyDescent="0.3">
      <c r="B20" s="5" t="s">
        <v>18</v>
      </c>
    </row>
    <row r="21" spans="2:6" x14ac:dyDescent="0.3">
      <c r="B21" s="1" t="s">
        <v>19</v>
      </c>
      <c r="C21" s="1">
        <v>1</v>
      </c>
    </row>
    <row r="22" spans="2:6" x14ac:dyDescent="0.3">
      <c r="B22" s="1" t="s">
        <v>20</v>
      </c>
      <c r="C22" s="6">
        <v>58500</v>
      </c>
    </row>
    <row r="23" spans="2:6" x14ac:dyDescent="0.3">
      <c r="B23" s="11" t="s">
        <v>21</v>
      </c>
      <c r="C23" s="10">
        <f>C22+C21</f>
        <v>58501</v>
      </c>
    </row>
    <row r="25" spans="2:6" x14ac:dyDescent="0.3">
      <c r="D25" s="1" t="s">
        <v>22</v>
      </c>
      <c r="E25" s="10">
        <f>E10-C23</f>
        <v>97499</v>
      </c>
      <c r="F25" s="12">
        <f>E25/H1</f>
        <v>4.4317727272727273E-2</v>
      </c>
    </row>
  </sheetData>
  <hyperlinks>
    <hyperlink ref="B4" r:id="rId1" xr:uid="{C97451E9-E3F4-4125-8EDF-381F7665C558}"/>
  </hyperlinks>
  <pageMargins left="0.7" right="0.7" top="0.75" bottom="0.75" header="0.3" footer="0.3"/>
  <pageSetup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C7760-3DE1-4D04-A630-65925DA63A73}">
  <sheetPr>
    <pageSetUpPr fitToPage="1"/>
  </sheetPr>
  <dimension ref="A1:I26"/>
  <sheetViews>
    <sheetView topLeftCell="A6" workbookViewId="0">
      <selection activeCell="J25" sqref="J25"/>
    </sheetView>
  </sheetViews>
  <sheetFormatPr defaultRowHeight="15.6" x14ac:dyDescent="0.3"/>
  <cols>
    <col min="1" max="1" width="26.44140625" style="1" bestFit="1" customWidth="1"/>
    <col min="2" max="2" width="16.21875" style="1" bestFit="1" customWidth="1"/>
    <col min="3" max="3" width="12.33203125" style="1" bestFit="1" customWidth="1"/>
    <col min="4" max="4" width="13.77734375" style="1" customWidth="1"/>
    <col min="5" max="5" width="10" style="1" customWidth="1"/>
    <col min="6" max="6" width="8.88671875" style="1"/>
    <col min="7" max="8" width="15.21875" style="1" bestFit="1" customWidth="1"/>
    <col min="9" max="16384" width="8.88671875" style="1"/>
  </cols>
  <sheetData>
    <row r="1" spans="1:9" x14ac:dyDescent="0.3">
      <c r="A1" s="2" t="s">
        <v>12</v>
      </c>
      <c r="G1" s="6">
        <v>2200000</v>
      </c>
    </row>
    <row r="2" spans="1:9" x14ac:dyDescent="0.3">
      <c r="A2" s="1" t="s">
        <v>13</v>
      </c>
    </row>
    <row r="4" spans="1:9" ht="31.2" x14ac:dyDescent="0.3">
      <c r="A4" s="3" t="s">
        <v>2</v>
      </c>
      <c r="B4" s="3" t="s">
        <v>10</v>
      </c>
      <c r="C4" s="3" t="s">
        <v>5</v>
      </c>
      <c r="D4" s="3" t="s">
        <v>16</v>
      </c>
      <c r="E4" s="3" t="s">
        <v>17</v>
      </c>
      <c r="F4" s="14" t="s">
        <v>24</v>
      </c>
      <c r="G4" s="4"/>
      <c r="H4" s="4"/>
      <c r="I4" s="4"/>
    </row>
    <row r="5" spans="1:9" x14ac:dyDescent="0.3">
      <c r="A5" s="1" t="s">
        <v>0</v>
      </c>
      <c r="B5" s="1">
        <v>5000</v>
      </c>
      <c r="C5" s="6">
        <v>6200</v>
      </c>
      <c r="D5" s="10">
        <f>C5*12</f>
        <v>74400</v>
      </c>
      <c r="E5" s="10">
        <f>D5/B5</f>
        <v>14.88</v>
      </c>
      <c r="F5" s="15">
        <v>17</v>
      </c>
      <c r="G5" s="10">
        <f>F5*B5</f>
        <v>85000</v>
      </c>
    </row>
    <row r="6" spans="1:9" x14ac:dyDescent="0.3">
      <c r="A6" s="1" t="s">
        <v>6</v>
      </c>
      <c r="B6" s="1">
        <v>384</v>
      </c>
      <c r="C6" s="6">
        <v>1100</v>
      </c>
      <c r="D6" s="10">
        <f>C6*12</f>
        <v>13200</v>
      </c>
      <c r="E6" s="10">
        <f>D6/B6</f>
        <v>34.375</v>
      </c>
      <c r="F6" s="15">
        <f>E6</f>
        <v>34.375</v>
      </c>
      <c r="G6" s="10">
        <f>F6*B6</f>
        <v>13200</v>
      </c>
    </row>
    <row r="7" spans="1:9" x14ac:dyDescent="0.3">
      <c r="A7" s="1" t="s">
        <v>1</v>
      </c>
      <c r="B7" s="1">
        <v>4200</v>
      </c>
      <c r="C7" s="6">
        <v>5700</v>
      </c>
      <c r="D7" s="10">
        <f>C7*12</f>
        <v>68400</v>
      </c>
      <c r="E7" s="10">
        <f>D7/B7</f>
        <v>16.285714285714285</v>
      </c>
      <c r="F7" s="15">
        <v>17</v>
      </c>
      <c r="G7" s="10">
        <f>F7*B7</f>
        <v>71400</v>
      </c>
    </row>
    <row r="8" spans="1:9" x14ac:dyDescent="0.3">
      <c r="D8" s="10">
        <f>SUM(D5:D7)</f>
        <v>156000</v>
      </c>
      <c r="F8" s="15"/>
    </row>
    <row r="9" spans="1:9" x14ac:dyDescent="0.3">
      <c r="A9" s="5" t="s">
        <v>3</v>
      </c>
      <c r="F9" s="15"/>
    </row>
    <row r="10" spans="1:9" x14ac:dyDescent="0.3">
      <c r="A10" s="1" t="s">
        <v>4</v>
      </c>
      <c r="B10" s="1">
        <v>5000</v>
      </c>
      <c r="C10" s="10">
        <f>D10/12</f>
        <v>6200</v>
      </c>
      <c r="D10" s="10">
        <f>E10*B10</f>
        <v>74400</v>
      </c>
      <c r="E10" s="10">
        <f>E5</f>
        <v>14.88</v>
      </c>
      <c r="F10" s="15">
        <v>17</v>
      </c>
      <c r="G10" s="10">
        <f>F10*B10</f>
        <v>85000</v>
      </c>
    </row>
    <row r="11" spans="1:9" x14ac:dyDescent="0.3">
      <c r="A11" s="1" t="s">
        <v>7</v>
      </c>
      <c r="B11" s="1">
        <v>192</v>
      </c>
      <c r="C11" s="10">
        <f>D11/12</f>
        <v>464</v>
      </c>
      <c r="D11" s="10">
        <f>B11*E11</f>
        <v>5568</v>
      </c>
      <c r="E11" s="10">
        <v>29</v>
      </c>
      <c r="F11" s="15">
        <f>E11</f>
        <v>29</v>
      </c>
      <c r="G11" s="10">
        <f>F11*B11</f>
        <v>5568</v>
      </c>
    </row>
    <row r="12" spans="1:9" x14ac:dyDescent="0.3">
      <c r="A12" s="1" t="s">
        <v>8</v>
      </c>
      <c r="B12" s="1">
        <v>192</v>
      </c>
      <c r="C12" s="10">
        <f>D12/12</f>
        <v>464</v>
      </c>
      <c r="D12" s="10">
        <f>B12*E12</f>
        <v>5568</v>
      </c>
      <c r="E12" s="10">
        <v>29</v>
      </c>
      <c r="F12" s="15">
        <f>E12</f>
        <v>29</v>
      </c>
      <c r="G12" s="10">
        <f>F12*B12</f>
        <v>5568</v>
      </c>
    </row>
    <row r="13" spans="1:9" x14ac:dyDescent="0.3">
      <c r="A13" s="1" t="s">
        <v>9</v>
      </c>
      <c r="B13" s="1">
        <v>192</v>
      </c>
      <c r="C13" s="10">
        <f>D13/12</f>
        <v>464</v>
      </c>
      <c r="D13" s="10">
        <f>B13*E13</f>
        <v>5568</v>
      </c>
      <c r="E13" s="10">
        <v>29</v>
      </c>
      <c r="F13" s="15">
        <f>E13</f>
        <v>29</v>
      </c>
      <c r="G13" s="10">
        <f>F13*B13</f>
        <v>5568</v>
      </c>
    </row>
    <row r="14" spans="1:9" x14ac:dyDescent="0.3">
      <c r="A14" s="1" t="s">
        <v>11</v>
      </c>
      <c r="B14" s="1">
        <v>3400</v>
      </c>
      <c r="C14" s="10">
        <f>D14/12</f>
        <v>3966.6666666666665</v>
      </c>
      <c r="D14" s="6">
        <f>B14*E14</f>
        <v>47600</v>
      </c>
      <c r="E14" s="1">
        <v>14</v>
      </c>
      <c r="F14" s="15">
        <v>17</v>
      </c>
      <c r="G14" s="10">
        <f>F14*B14</f>
        <v>57800</v>
      </c>
    </row>
    <row r="15" spans="1:9" x14ac:dyDescent="0.3">
      <c r="G15" s="10">
        <f>SUM(G5:G14)</f>
        <v>329104</v>
      </c>
    </row>
    <row r="16" spans="1:9" x14ac:dyDescent="0.3">
      <c r="D16" s="10">
        <f>D14+D13+D12+D11+D10+D8</f>
        <v>294704</v>
      </c>
    </row>
    <row r="18" spans="1:8" x14ac:dyDescent="0.3">
      <c r="A18" s="5" t="s">
        <v>18</v>
      </c>
    </row>
    <row r="19" spans="1:8" x14ac:dyDescent="0.3">
      <c r="A19" s="1" t="s">
        <v>19</v>
      </c>
      <c r="B19" s="1">
        <v>1</v>
      </c>
    </row>
    <row r="20" spans="1:8" x14ac:dyDescent="0.3">
      <c r="A20" s="1" t="s">
        <v>20</v>
      </c>
      <c r="B20" s="6">
        <v>58500</v>
      </c>
    </row>
    <row r="21" spans="1:8" x14ac:dyDescent="0.3">
      <c r="A21" s="11" t="s">
        <v>21</v>
      </c>
      <c r="B21" s="10">
        <f>B20+B19</f>
        <v>58501</v>
      </c>
    </row>
    <row r="22" spans="1:8" x14ac:dyDescent="0.3">
      <c r="G22" s="5" t="s">
        <v>26</v>
      </c>
      <c r="H22" s="2" t="s">
        <v>25</v>
      </c>
    </row>
    <row r="23" spans="1:8" x14ac:dyDescent="0.3">
      <c r="C23" s="2" t="s">
        <v>23</v>
      </c>
      <c r="D23" s="13">
        <f>G15-B21</f>
        <v>270603</v>
      </c>
      <c r="E23" s="12">
        <f>D23/G1</f>
        <v>0.12300136363636363</v>
      </c>
      <c r="G23" s="16">
        <v>0.06</v>
      </c>
      <c r="H23" s="10">
        <f>D23/G23</f>
        <v>4510050</v>
      </c>
    </row>
    <row r="24" spans="1:8" x14ac:dyDescent="0.3">
      <c r="G24" s="16">
        <v>6.5000000000000002E-2</v>
      </c>
      <c r="H24" s="10">
        <f>D23/G24</f>
        <v>4163123.076923077</v>
      </c>
    </row>
    <row r="25" spans="1:8" x14ac:dyDescent="0.3">
      <c r="G25" s="16">
        <v>7.0000000000000007E-2</v>
      </c>
      <c r="H25" s="10">
        <f>D23/G25</f>
        <v>3865757.1428571423</v>
      </c>
    </row>
    <row r="26" spans="1:8" x14ac:dyDescent="0.3">
      <c r="G26" s="16">
        <v>7.4999999999999997E-2</v>
      </c>
      <c r="H26" s="10">
        <f>D23/G26</f>
        <v>3608040</v>
      </c>
    </row>
  </sheetData>
  <pageMargins left="0.7" right="0.7" top="0.75" bottom="0.75" header="0.3" footer="0.3"/>
  <pageSetup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13E4B-58A9-48EB-AFCF-E3C54BBD603E}">
  <dimension ref="B2:D16"/>
  <sheetViews>
    <sheetView workbookViewId="0">
      <selection activeCell="E5" sqref="E5"/>
    </sheetView>
  </sheetViews>
  <sheetFormatPr defaultRowHeight="14.4" x14ac:dyDescent="0.3"/>
  <cols>
    <col min="2" max="2" width="10.5546875" customWidth="1"/>
    <col min="3" max="3" width="14.109375" bestFit="1" customWidth="1"/>
  </cols>
  <sheetData>
    <row r="2" spans="2:4" x14ac:dyDescent="0.3">
      <c r="C2">
        <v>20000</v>
      </c>
      <c r="D2" t="s">
        <v>14</v>
      </c>
    </row>
    <row r="3" spans="2:4" ht="28.8" x14ac:dyDescent="0.3">
      <c r="B3" s="8" t="s">
        <v>15</v>
      </c>
    </row>
    <row r="4" spans="2:4" x14ac:dyDescent="0.3">
      <c r="B4" s="9">
        <v>80</v>
      </c>
      <c r="C4" s="7">
        <f>B4*C2</f>
        <v>1600000</v>
      </c>
    </row>
    <row r="5" spans="2:4" x14ac:dyDescent="0.3">
      <c r="B5" s="9">
        <v>85</v>
      </c>
      <c r="C5" s="7">
        <f>B5*C2</f>
        <v>1700000</v>
      </c>
    </row>
    <row r="6" spans="2:4" x14ac:dyDescent="0.3">
      <c r="B6" s="9">
        <v>90</v>
      </c>
      <c r="C6" s="7">
        <f>B6*C2</f>
        <v>1800000</v>
      </c>
    </row>
    <row r="7" spans="2:4" x14ac:dyDescent="0.3">
      <c r="B7" s="9">
        <v>95</v>
      </c>
      <c r="C7" s="7">
        <f>B7*C2</f>
        <v>1900000</v>
      </c>
    </row>
    <row r="8" spans="2:4" x14ac:dyDescent="0.3">
      <c r="B8" s="9">
        <v>100</v>
      </c>
      <c r="C8" s="7">
        <f>B8*C2</f>
        <v>2000000</v>
      </c>
    </row>
    <row r="9" spans="2:4" x14ac:dyDescent="0.3">
      <c r="B9" s="9">
        <v>105</v>
      </c>
      <c r="C9" s="7">
        <f>B9*C2</f>
        <v>2100000</v>
      </c>
    </row>
    <row r="10" spans="2:4" x14ac:dyDescent="0.3">
      <c r="B10" s="9">
        <v>110</v>
      </c>
      <c r="C10" s="7">
        <f>B10*C2</f>
        <v>2200000</v>
      </c>
    </row>
    <row r="11" spans="2:4" x14ac:dyDescent="0.3">
      <c r="B11" s="9">
        <v>115</v>
      </c>
      <c r="C11" s="7">
        <f>B11*C2</f>
        <v>2300000</v>
      </c>
    </row>
    <row r="12" spans="2:4" x14ac:dyDescent="0.3">
      <c r="B12" s="9">
        <v>120</v>
      </c>
      <c r="C12" s="7">
        <f>B12*C2</f>
        <v>2400000</v>
      </c>
    </row>
    <row r="13" spans="2:4" x14ac:dyDescent="0.3">
      <c r="B13" s="9">
        <v>125</v>
      </c>
      <c r="C13" s="7">
        <f>B13*C2</f>
        <v>2500000</v>
      </c>
    </row>
    <row r="14" spans="2:4" x14ac:dyDescent="0.3">
      <c r="B14" s="9">
        <v>130</v>
      </c>
      <c r="C14" s="7">
        <f>B14*C2</f>
        <v>2600000</v>
      </c>
    </row>
    <row r="15" spans="2:4" x14ac:dyDescent="0.3">
      <c r="B15" s="9">
        <v>135</v>
      </c>
      <c r="C15" s="7">
        <f>B15*C2</f>
        <v>2700000</v>
      </c>
    </row>
    <row r="16" spans="2:4" x14ac:dyDescent="0.3">
      <c r="B16" s="9">
        <v>140</v>
      </c>
      <c r="C16" s="7">
        <f>B16*C2</f>
        <v>2800000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Proforma</vt:lpstr>
      <vt:lpstr>Fully Stabilized</vt:lpstr>
      <vt:lpstr>Sales price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Wayne Michalak</dc:creator>
  <cp:lastModifiedBy>Wayne Michalak</cp:lastModifiedBy>
  <cp:lastPrinted>2026-08-05T13:47:49Z</cp:lastPrinted>
  <dcterms:created xsi:type="dcterms:W3CDTF">2026-07-30T15:02:14Z</dcterms:created>
  <dcterms:modified xsi:type="dcterms:W3CDTF">2026-08-07T16:14:01Z</dcterms:modified>
</cp:coreProperties>
</file>