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kumar97/dev/teps/app/src/test/resources/CrbReportsPlugin/Template/"/>
    </mc:Choice>
  </mc:AlternateContent>
  <bookViews>
    <workbookView xWindow="3880" yWindow="2200" windowWidth="28040" windowHeight="17440" activeTab="0"/>
  </bookViews>
  <sheets>
    <sheet name="Sheet1" sheetId="1" r:id="rId2"/>
  </sheets>
  <definedNames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9" i="1" l="1"/>
</calcChain>
</file>

<file path=xl/sharedStrings.xml><?xml version="1.0" encoding="utf-8"?>
<sst xmlns="http://schemas.openxmlformats.org/spreadsheetml/2006/main" count="73" uniqueCount="72">
  <si>
    <t>ALLURA, LLP</t>
  </si>
  <si>
    <t>Profit and Loss</t>
  </si>
  <si>
    <t>July, 2025-July, 2026</t>
  </si>
  <si>
    <t>Income</t>
  </si>
  <si>
    <t>4010 Apartment Rent</t>
  </si>
  <si>
    <t>4011 Aplication Fee</t>
  </si>
  <si>
    <t>Total for 4010 Apartment Rent</t>
  </si>
  <si>
    <t>4030 Utilities Reimbursement</t>
  </si>
  <si>
    <t>4040 Washer Dryer &amp; Vending</t>
  </si>
  <si>
    <t>Total for Income</t>
  </si>
  <si>
    <t>Gross Profit</t>
  </si>
  <si>
    <t>Expenses</t>
  </si>
  <si>
    <t>6000 Wages</t>
  </si>
  <si>
    <t>6030 Trash</t>
  </si>
  <si>
    <t>6145 Contract Labor - secretarial</t>
  </si>
  <si>
    <t>6147 Contract labor  Accounting</t>
  </si>
  <si>
    <t>6150 Mark - contract labor</t>
  </si>
  <si>
    <t>6155 John Boettcher - contract Labor</t>
  </si>
  <si>
    <t>Total for 6145 Contract Labor - secretarial</t>
  </si>
  <si>
    <t>6146 Contract labor Building Main</t>
  </si>
  <si>
    <t>6160 Advertising, Marketing, Promo</t>
  </si>
  <si>
    <t>6180 Professional Fees</t>
  </si>
  <si>
    <t>6190 Interior &amp; Building Maintenance</t>
  </si>
  <si>
    <t>6200 Electricity</t>
  </si>
  <si>
    <t>6220 Gas</t>
  </si>
  <si>
    <t>6240 Telephone</t>
  </si>
  <si>
    <t>6250 Land &amp; Grounds</t>
  </si>
  <si>
    <t>6260 Office Supplies</t>
  </si>
  <si>
    <t>6290 Licenses &amp; Permits</t>
  </si>
  <si>
    <t>6300 Insurance</t>
  </si>
  <si>
    <t>6310 Dues &amp; Subscriptions</t>
  </si>
  <si>
    <t>6330 Payroll Tax Expense</t>
  </si>
  <si>
    <t>6375 CC Interest</t>
  </si>
  <si>
    <t>6390 Bank Charges</t>
  </si>
  <si>
    <t>6400 AUTO Expense</t>
  </si>
  <si>
    <t>6415 Repairs and Maintenance</t>
  </si>
  <si>
    <t>6560 Payroll Expenses</t>
  </si>
  <si>
    <t>Taxes</t>
  </si>
  <si>
    <t>Wages</t>
  </si>
  <si>
    <t>Total for 6560 Payroll Expenses</t>
  </si>
  <si>
    <t>6900 Suspense Expense</t>
  </si>
  <si>
    <t>Total for Expenses</t>
  </si>
  <si>
    <t>Net Operating Income</t>
  </si>
  <si>
    <t>Other Income</t>
  </si>
  <si>
    <t>4070 PTC Credit</t>
  </si>
  <si>
    <t>7100 Interest Income</t>
  </si>
  <si>
    <t>Total for Other Income</t>
  </si>
  <si>
    <t>Other Expenses</t>
  </si>
  <si>
    <t>6270 Real Estate Taxes</t>
  </si>
  <si>
    <t>6350 Interest Expense</t>
  </si>
  <si>
    <t>6500 Depreciation</t>
  </si>
  <si>
    <t>6550 Amortization</t>
  </si>
  <si>
    <t>7600 Nondeductible Items</t>
  </si>
  <si>
    <t>Total for Other Expenses</t>
  </si>
  <si>
    <t>Net Other Income</t>
  </si>
  <si>
    <t>Net Income</t>
  </si>
  <si>
    <t/>
  </si>
  <si>
    <t>Jul 2025</t>
  </si>
  <si>
    <t>Aug 2025</t>
  </si>
  <si>
    <t>Sep 2025</t>
  </si>
  <si>
    <t>Oct 2025</t>
  </si>
  <si>
    <t>Nov 2025</t>
  </si>
  <si>
    <t>Dec 2025</t>
  </si>
  <si>
    <t>Jan 2026</t>
  </si>
  <si>
    <t>Feb 2026</t>
  </si>
  <si>
    <t>Mar 2026</t>
  </si>
  <si>
    <t>Apr 2026</t>
  </si>
  <si>
    <t>May 2026</t>
  </si>
  <si>
    <t>Jun 2026</t>
  </si>
  <si>
    <t>Jul 2026</t>
  </si>
  <si>
    <t>Total</t>
  </si>
  <si>
    <t>Accrual Basis Wednesday, August 19, 2026 03:06 PM GMT-04:00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</si>
</sst>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&quot;$&quot;#,##0.00"/>
    <numFmt numFmtId="178" formatCode="#,##0.00"/>
  </numFmts>
  <fonts count="9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</border>
    <border>
      <left/>
      <right/>
      <top style="thin">
        <color auto="1"/>
      </top>
      <bottom/>
    </border>
  </borders>
  <cellStyleXfs count="2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1">
      <alignment/>
      <protection/>
    </xf>
    <xf numFmtId="0" fontId="2" fillId="0" borderId="0">
      <alignment/>
      <protection/>
    </xf>
    <xf numFmtId="0" fontId="2" fillId="0" borderId="2">
      <alignment/>
      <protection/>
    </xf>
  </cellStyleXfs>
  <cellXfs count="47">
    <xf numFmtId="0" fontId="0" fillId="0" borderId="0" xfId="0"/>
    <xf numFmtId="0" fontId="2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0" fillId="0" borderId="0" xfId="0" applyAlignment="1">
      <alignment horizontal="left" indent="1"/>
    </xf>
    <xf numFmtId="0" fontId="3" fillId="0" borderId="0" xfId="0" applyFont="1" applyAlignment="1">
      <alignment horizontal="left" indent="1"/>
    </xf>
    <xf numFmtId="178" fontId="0" fillId="0" borderId="0" xfId="0" applyNumberFormat="1"/>
    <xf numFmtId="178" fontId="3" fillId="0" borderId="0" xfId="0" applyNumberFormat="1" applyFont="1"/>
    <xf numFmtId="0" fontId="0" fillId="0" borderId="0" xfId="0" applyAlignment="1">
      <alignment horizontal="left" indent="2"/>
    </xf>
    <xf numFmtId="0" fontId="3" fillId="0" borderId="0" xfId="0" applyFont="1" applyAlignment="1">
      <alignment horizontal="left" indent="2"/>
    </xf>
    <xf numFmtId="0" fontId="2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177" fontId="0" fillId="0" borderId="0" xfId="0" applyNumberFormat="1"/>
    <xf numFmtId="177" fontId="2" fillId="0" borderId="0" xfId="0" applyNumberFormat="1" applyFont="1"/>
    <xf numFmtId="177" fontId="2" fillId="0" borderId="2" xfId="0" applyNumberFormat="1" applyFont="1" applyBorder="1"/>
    <xf numFmtId="177" fontId="5" fillId="0" borderId="2" xfId="0" applyNumberFormat="1" applyFont="1" applyBorder="1"/>
    <xf numFmtId="178" fontId="2" fillId="0" borderId="0" xfId="0" applyNumberFormat="1" applyFont="1"/>
    <xf numFmtId="178" fontId="2" fillId="0" borderId="2" xfId="0" applyNumberFormat="1" applyFont="1" applyBorder="1"/>
    <xf numFmtId="178" fontId="5" fillId="0" borderId="2" xfId="0" applyNumberFormat="1" applyFont="1" applyBorder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77" fontId="3" fillId="0" borderId="0" xfId="0" applyNumberFormat="1" applyFont="1"/>
    <xf numFmtId="0" fontId="2" fillId="0" borderId="1" xfId="20">
      <alignment/>
      <protection/>
    </xf>
    <xf numFmtId="0" fontId="4" fillId="0" borderId="1" xfId="20" applyFont="1">
      <alignment/>
      <protection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1" xfId="20" applyFont="1" applyAlignment="1">
      <alignment wrapText="1"/>
      <protection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wrapText="1" indent="1"/>
    </xf>
    <xf numFmtId="0" fontId="3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4" fillId="0" borderId="1" xfId="20" applyFont="1" applyBorder="1" applyAlignment="1">
      <alignment wrapText="1"/>
      <protection/>
    </xf>
    <xf numFmtId="0" fontId="4" fillId="0" borderId="1" xfId="20" applyFont="1" applyBorder="1" applyAlignment="1">
      <alignment horizontal="center" wrapText="1"/>
      <protection/>
    </xf>
    <xf numFmtId="0" fontId="3" fillId="0" borderId="0" xfId="0" applyFont="1" applyAlignment="1">
      <alignment wrapText="1"/>
    </xf>
    <xf numFmtId="178" fontId="3" fillId="0" borderId="0" xfId="0" applyNumberFormat="1" applyFont="1" applyAlignment="1">
      <alignment wrapText="1"/>
    </xf>
    <xf numFmtId="178" fontId="5" fillId="0" borderId="2" xfId="0" applyNumberFormat="1" applyFont="1" applyBorder="1" applyAlignment="1">
      <alignment wrapText="1"/>
    </xf>
    <xf numFmtId="177" fontId="5" fillId="0" borderId="2" xfId="0" applyNumberFormat="1" applyFont="1" applyBorder="1" applyAlignment="1">
      <alignment wrapText="1"/>
    </xf>
    <xf numFmtId="177" fontId="3" fillId="0" borderId="0" xfId="0" applyNumberFormat="1" applyFont="1" applyAlignment="1">
      <alignment wrapText="1"/>
    </xf>
    <xf numFmtId="0" fontId="4" fillId="0" borderId="1" xfId="20" applyFont="1" applyAlignment="1">
      <alignment horizontal="center" wrapText="1"/>
      <protection/>
    </xf>
    <xf numFmtId="0" fontId="3" fillId="0" borderId="0" xfId="0" applyFont="1" applyAlignment="1">
      <alignment horizontal="center" wrapText="1"/>
    </xf>
  </cellXfs>
  <cellStyles count="9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eaderCellStyle" xfId="20"/>
    <cellStyle name="GroupedCellStyle" xfId="21"/>
    <cellStyle name="TotalCellStyle" xfId="2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calcChain" Target="calcChain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mlns:x14ac="http://schemas.microsoft.com/office/spreadsheetml/2009/9/ac" xmlns:xr2="http://schemas.microsoft.com/office/spreadsheetml/2015/revision2" xmlns:xr3="http://schemas.microsoft.com/office/spreadsheetml/2016/revision3" mc:Ignorable="x14ac xr xr2 xr3" xr:uid="{8D4B3FEF-A70D-B944-82F4-C9836B181100}">
  <dimension ref="A1:O63"/>
  <sheetViews>
    <sheetView tabSelected="1" workbookViewId="0" topLeftCell="A1"/>
  </sheetViews>
  <sheetFormatPr defaultColWidth="11.255" defaultRowHeight="16"/>
  <cols>
    <col min="1" max="1" width="37.625" style="37" customWidth="1"/>
    <col min="2" max="4" width="16.125" style="37" customWidth="1"/>
    <col min="5" max="5" width="7.5" style="37" customWidth="1"/>
    <col min="6" max="8" width="16.125" style="37" customWidth="1"/>
    <col min="9" max="9" width="7.5" style="37" customWidth="1"/>
    <col min="10" max="10" width="16.125" style="37" customWidth="1"/>
    <col min="11" max="11" width="15.25" style="37" customWidth="1"/>
    <col min="12" max="13" width="16.125" style="37" customWidth="1"/>
    <col min="14" max="14" width="8.375" style="37" customWidth="1"/>
    <col min="15" max="15" width="16.125" style="37" customWidth="1"/>
  </cols>
  <sheetData>
    <row r="1" spans="1:1" ht="16">
      <c r="A1" s="28" t="s">
        <v>0</v>
      </c>
    </row>
    <row r="2" spans="1:1" ht="16">
      <c r="A2" s="29" t="s">
        <v>1</v>
      </c>
    </row>
    <row r="3" spans="1:1" ht="16">
      <c r="A3" s="30" t="s">
        <v>2</v>
      </c>
    </row>
    <row r="5" spans="1:15" ht="16">
      <c r="A5" s="39" t="s">
        <v>56</v>
      </c>
      <c r="B5" s="45" t="s">
        <v>57</v>
      </c>
      <c r="C5" s="45" t="s">
        <v>58</v>
      </c>
      <c r="D5" s="45" t="s">
        <v>59</v>
      </c>
      <c r="E5" s="45" t="s">
        <v>60</v>
      </c>
      <c r="F5" s="45" t="s">
        <v>61</v>
      </c>
      <c r="G5" s="45" t="s">
        <v>62</v>
      </c>
      <c r="H5" s="45" t="s">
        <v>63</v>
      </c>
      <c r="I5" s="45" t="s">
        <v>64</v>
      </c>
      <c r="J5" s="45" t="s">
        <v>65</v>
      </c>
      <c r="K5" s="45" t="s">
        <v>66</v>
      </c>
      <c r="L5" s="45" t="s">
        <v>67</v>
      </c>
      <c r="M5" s="45" t="s">
        <v>68</v>
      </c>
      <c r="N5" s="45" t="s">
        <v>69</v>
      </c>
      <c r="O5" s="45" t="s">
        <v>70</v>
      </c>
    </row>
    <row r="6" spans="1:14" ht="16">
      <c r="A6" s="32" t="s">
        <v>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5" ht="16">
      <c r="A7" s="33" t="s">
        <v>4</v>
      </c>
      <c r="B7" s="41">
        <v>29883.21</v>
      </c>
      <c r="C7" s="41">
        <v>40509.85</v>
      </c>
      <c r="D7" s="41">
        <v>55117.0</v>
      </c>
      <c r="E7" s="41">
        <v>49893.5</v>
      </c>
      <c r="F7" s="41">
        <v>38688.21</v>
      </c>
      <c r="G7" s="41">
        <v>63023.73</v>
      </c>
      <c r="H7" s="41">
        <v>54423.34</v>
      </c>
      <c r="I7" s="41">
        <v>43679.11</v>
      </c>
      <c r="J7" s="41">
        <v>59216.38</v>
      </c>
      <c r="K7" s="41">
        <v>53505.34</v>
      </c>
      <c r="L7" s="41">
        <v>52867.5</v>
      </c>
      <c r="M7" s="41">
        <v>61477.57</v>
      </c>
      <c r="N7" s="41">
        <v>69838.63</v>
      </c>
      <c r="O7" s="41">
        <f>B7+C7+D7+E7+F7+G7+H7+I7+J7+K7+L7+M7+N7</f>
        <v>672123.3699999999</v>
      </c>
    </row>
    <row r="8" spans="1:15" ht="16">
      <c r="A8" s="34" t="s">
        <v>5</v>
      </c>
      <c r="B8" s="40"/>
      <c r="C8" s="40"/>
      <c r="D8" s="40"/>
      <c r="E8" s="40"/>
      <c r="F8" s="40"/>
      <c r="G8" s="40"/>
      <c r="H8" s="40"/>
      <c r="I8" s="41">
        <v>7866.44</v>
      </c>
      <c r="J8" s="41">
        <v>1975.0</v>
      </c>
      <c r="K8" s="40"/>
      <c r="L8" s="40"/>
      <c r="M8" s="40"/>
      <c r="N8" s="40"/>
      <c r="O8" s="41">
        <f>B8+C8+D8+E8+F8+G8+H8+I8+J8+K8+L8+M8+N8</f>
        <v>9841.439999999999</v>
      </c>
    </row>
    <row r="9" spans="1:15" ht="16">
      <c r="A9" s="35" t="s">
        <v>6</v>
      </c>
      <c r="B9" s="42">
        <f>B7+B8</f>
        <v>29883.21</v>
      </c>
      <c r="C9" s="42">
        <f>C7+C8</f>
        <v>40509.85</v>
      </c>
      <c r="D9" s="42">
        <f>D7+D8</f>
        <v>55117.0</v>
      </c>
      <c r="E9" s="42">
        <f>E7+E8</f>
        <v>49893.5</v>
      </c>
      <c r="F9" s="42">
        <f>F7+F8</f>
        <v>38688.21</v>
      </c>
      <c r="G9" s="42">
        <f>G7+G8</f>
        <v>63023.73</v>
      </c>
      <c r="H9" s="42">
        <f>H7+H8</f>
        <v>54423.34</v>
      </c>
      <c r="I9" s="42">
        <f>I7+I8</f>
        <v>51545.55</v>
      </c>
      <c r="J9" s="42">
        <f>J7+J8</f>
        <v>61191.38</v>
      </c>
      <c r="K9" s="42">
        <f>K7+K8</f>
        <v>53505.34</v>
      </c>
      <c r="L9" s="42">
        <f>L7+L8</f>
        <v>52867.5</v>
      </c>
      <c r="M9" s="42">
        <f>M7+M8</f>
        <v>61477.57</v>
      </c>
      <c r="N9" s="42">
        <f>N7+N8</f>
        <v>69838.63</v>
      </c>
      <c r="O9" s="43">
        <f>B9+C9+D9+E9+F9+G9+H9+I9+J9+K9+L9+M9+N9</f>
        <v>681964.8099999999</v>
      </c>
    </row>
    <row r="10" spans="1:15" ht="16">
      <c r="A10" s="33" t="s">
        <v>7</v>
      </c>
      <c r="B10" s="40"/>
      <c r="C10" s="41">
        <v>3735.93</v>
      </c>
      <c r="D10" s="41">
        <v>5046.3</v>
      </c>
      <c r="E10" s="41">
        <v>8368.35</v>
      </c>
      <c r="F10" s="41">
        <v>2988.64</v>
      </c>
      <c r="G10" s="41">
        <v>3815.06</v>
      </c>
      <c r="H10" s="41">
        <v>2889.09</v>
      </c>
      <c r="I10" s="41">
        <v>3951.13</v>
      </c>
      <c r="J10" s="41">
        <v>4738.99</v>
      </c>
      <c r="K10" s="41">
        <v>5097.37</v>
      </c>
      <c r="L10" s="41">
        <v>4532.05</v>
      </c>
      <c r="M10" s="40"/>
      <c r="N10" s="40"/>
      <c r="O10" s="41">
        <f>B10+C10+D10+E10+F10+G10+H10+I10+J10+K10+L10+M10+N10</f>
        <v>45162.91000000001</v>
      </c>
    </row>
    <row r="11" spans="1:15" ht="16">
      <c r="A11" s="33" t="s">
        <v>8</v>
      </c>
      <c r="B11" s="40"/>
      <c r="C11" s="40"/>
      <c r="D11" s="41">
        <v>873.77</v>
      </c>
      <c r="E11" s="40"/>
      <c r="F11" s="41">
        <v>964.0</v>
      </c>
      <c r="G11" s="40"/>
      <c r="H11" s="40"/>
      <c r="I11" s="40"/>
      <c r="J11" s="40"/>
      <c r="K11" s="40"/>
      <c r="L11" s="40"/>
      <c r="M11" s="40"/>
      <c r="N11" s="40"/>
      <c r="O11" s="41">
        <f>B11+C11+D11+E11+F11+G11+H11+I11+J11+K11+L11+M11+N11</f>
        <v>1837.77</v>
      </c>
    </row>
    <row r="12" spans="1:15" ht="16">
      <c r="A12" s="36" t="s">
        <v>9</v>
      </c>
      <c r="B12" s="42">
        <f>B6+B9+B10+B11</f>
        <v>29883.21</v>
      </c>
      <c r="C12" s="42">
        <f>C6+C9+C10+C11</f>
        <v>44245.78</v>
      </c>
      <c r="D12" s="42">
        <f>D6+D9+D10+D11</f>
        <v>61037.07</v>
      </c>
      <c r="E12" s="42">
        <f>E6+E9+E10+E11</f>
        <v>58261.85</v>
      </c>
      <c r="F12" s="42">
        <f>F6+F9+F10+F11</f>
        <v>42640.85</v>
      </c>
      <c r="G12" s="42">
        <f>G6+G9+G10+G11</f>
        <v>66838.79000000001</v>
      </c>
      <c r="H12" s="42">
        <f>H6+H9+H10+H11</f>
        <v>57312.42999999999</v>
      </c>
      <c r="I12" s="42">
        <f>I6+I9+I10+I11</f>
        <v>55496.68</v>
      </c>
      <c r="J12" s="42">
        <f>J6+J9+J10+J11</f>
        <v>65930.37</v>
      </c>
      <c r="K12" s="42">
        <f>K6+K9+K10+K11</f>
        <v>58602.71</v>
      </c>
      <c r="L12" s="42">
        <f>L6+L9+L10+L11</f>
        <v>57399.55</v>
      </c>
      <c r="M12" s="42">
        <f>M6+M9+M10+M11</f>
        <v>61477.57</v>
      </c>
      <c r="N12" s="42">
        <f>N6+N9+N10+N11</f>
        <v>69838.63</v>
      </c>
      <c r="O12" s="43">
        <f>B12+C12+D12+E12+F12+G12+H12+I12+J12+K12+L12+M12+N12</f>
        <v>728965.49</v>
      </c>
    </row>
    <row r="13" spans="1:15" ht="16">
      <c r="A13" s="36" t="s">
        <v>10</v>
      </c>
      <c r="B13" s="42">
        <f>B12-0</f>
        <v>29883.21</v>
      </c>
      <c r="C13" s="42">
        <f>C12-0</f>
        <v>44245.78</v>
      </c>
      <c r="D13" s="42">
        <f>D12-0</f>
        <v>61037.07</v>
      </c>
      <c r="E13" s="42">
        <f>E12-0</f>
        <v>58261.85</v>
      </c>
      <c r="F13" s="42">
        <f>F12-0</f>
        <v>42640.85</v>
      </c>
      <c r="G13" s="42">
        <f>G12-0</f>
        <v>66838.79000000001</v>
      </c>
      <c r="H13" s="42">
        <f>H12-0</f>
        <v>57312.42999999999</v>
      </c>
      <c r="I13" s="42">
        <f>I12-0</f>
        <v>55496.68</v>
      </c>
      <c r="J13" s="42">
        <f>J12-0</f>
        <v>65930.37</v>
      </c>
      <c r="K13" s="42">
        <f>K12-0</f>
        <v>58602.71</v>
      </c>
      <c r="L13" s="42">
        <f>L12-0</f>
        <v>57399.55</v>
      </c>
      <c r="M13" s="42">
        <f>M12-0</f>
        <v>61477.57</v>
      </c>
      <c r="N13" s="42">
        <f>N12-0</f>
        <v>69838.63</v>
      </c>
      <c r="O13" s="43">
        <f>B13+C13+D13+E13+F13+G13+H13+I13+J13+K13+L13+M13+N13</f>
        <v>728965.49</v>
      </c>
    </row>
    <row r="14" spans="1:14" ht="16">
      <c r="A14" s="32" t="s">
        <v>11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</row>
    <row r="15" spans="1:15" ht="16">
      <c r="A15" s="33" t="s">
        <v>12</v>
      </c>
      <c r="B15" s="41">
        <v>3685.0</v>
      </c>
      <c r="C15" s="41">
        <v>3795.0</v>
      </c>
      <c r="D15" s="41">
        <v>3916.0</v>
      </c>
      <c r="E15" s="41">
        <v>5478.0</v>
      </c>
      <c r="F15" s="41">
        <v>1947.0</v>
      </c>
      <c r="G15" s="41">
        <v>3597.0</v>
      </c>
      <c r="H15" s="41">
        <v>3333.0</v>
      </c>
      <c r="I15" s="41">
        <v>3542.0</v>
      </c>
      <c r="J15" s="41">
        <v>1782.0</v>
      </c>
      <c r="K15" s="41">
        <v>5368.0</v>
      </c>
      <c r="L15" s="41">
        <v>1760.0</v>
      </c>
      <c r="M15" s="40"/>
      <c r="N15" s="40"/>
      <c r="O15" s="41">
        <f>B15+C15+D15+E15+F15+G15+H15+I15+J15+K15+L15+M15+N15</f>
        <v>38203.0</v>
      </c>
    </row>
    <row r="16" spans="1:15" ht="16">
      <c r="A16" s="33" t="s">
        <v>13</v>
      </c>
      <c r="B16" s="41">
        <v>1533.68</v>
      </c>
      <c r="C16" s="41">
        <v>1533.68</v>
      </c>
      <c r="D16" s="41">
        <v>1533.68</v>
      </c>
      <c r="E16" s="41">
        <v>3161.46</v>
      </c>
      <c r="F16" s="41">
        <v>950.0</v>
      </c>
      <c r="G16" s="41">
        <v>539.28</v>
      </c>
      <c r="H16" s="41">
        <v>1900.0</v>
      </c>
      <c r="I16" s="41">
        <v>950.0</v>
      </c>
      <c r="J16" s="41">
        <v>950.0</v>
      </c>
      <c r="K16" s="41">
        <v>950.0</v>
      </c>
      <c r="L16" s="41">
        <v>950.0</v>
      </c>
      <c r="M16" s="41">
        <v>950.0</v>
      </c>
      <c r="N16" s="41">
        <v>950.0</v>
      </c>
      <c r="O16" s="41">
        <f>B16+C16+D16+E16+F16+G16+H16+I16+J16+K16+L16+M16+N16</f>
        <v>16851.78</v>
      </c>
    </row>
    <row r="17" spans="1:15" ht="16">
      <c r="A17" s="33" t="s">
        <v>14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 ht="16">
      <c r="A18" s="34" t="s">
        <v>15</v>
      </c>
      <c r="B18" s="40"/>
      <c r="C18" s="40"/>
      <c r="D18" s="40"/>
      <c r="E18" s="40"/>
      <c r="F18" s="40"/>
      <c r="G18" s="40"/>
      <c r="H18" s="40"/>
      <c r="I18" s="40"/>
      <c r="J18" s="40"/>
      <c r="K18" s="41">
        <v>156.25</v>
      </c>
      <c r="L18" s="41">
        <v>400.0</v>
      </c>
      <c r="M18" s="41">
        <v>162.5</v>
      </c>
      <c r="N18" s="40"/>
      <c r="O18" s="41">
        <f>B18+C18+D18+E18+F18+G18+H18+I18+J18+K18+L18+M18+N18</f>
        <v>718.75</v>
      </c>
    </row>
    <row r="19" spans="1:15" ht="16">
      <c r="A19" s="34" t="s">
        <v>16</v>
      </c>
      <c r="B19" s="40"/>
      <c r="C19" s="40"/>
      <c r="D19" s="40"/>
      <c r="E19" s="40"/>
      <c r="F19" s="40"/>
      <c r="G19" s="40"/>
      <c r="H19" s="40"/>
      <c r="I19" s="40"/>
      <c r="J19" s="40"/>
      <c r="K19" s="41">
        <v>1000.0</v>
      </c>
      <c r="L19" s="40"/>
      <c r="M19" s="40"/>
      <c r="N19" s="40"/>
      <c r="O19" s="41">
        <f>B19+C19+D19+E19+F19+G19+H19+I19+J19+K19+L19+M19+N19</f>
        <v>1000.0</v>
      </c>
    </row>
    <row r="20" spans="1:15" ht="16">
      <c r="A20" s="34" t="s">
        <v>17</v>
      </c>
      <c r="B20" s="40"/>
      <c r="C20" s="40"/>
      <c r="D20" s="40"/>
      <c r="E20" s="40"/>
      <c r="F20" s="41">
        <v>2000.0</v>
      </c>
      <c r="G20" s="41">
        <v>3000.0</v>
      </c>
      <c r="H20" s="41">
        <v>2000.0</v>
      </c>
      <c r="I20" s="41">
        <v>3000.0</v>
      </c>
      <c r="J20" s="41">
        <v>3000.0</v>
      </c>
      <c r="K20" s="40"/>
      <c r="L20" s="41">
        <v>1785.0</v>
      </c>
      <c r="M20" s="40"/>
      <c r="N20" s="40"/>
      <c r="O20" s="41">
        <f>B20+C20+D20+E20+F20+G20+H20+I20+J20+K20+L20+M20+N20</f>
        <v>14785.0</v>
      </c>
    </row>
    <row r="21" spans="1:15" ht="16">
      <c r="A21" s="35" t="s">
        <v>18</v>
      </c>
      <c r="B21" s="43">
        <f>B17+B18+B19+B20</f>
        <v>0.0</v>
      </c>
      <c r="C21" s="43">
        <f>C17+C18+C19+C20</f>
        <v>0.0</v>
      </c>
      <c r="D21" s="43">
        <f>D17+D18+D19+D20</f>
        <v>0.0</v>
      </c>
      <c r="E21" s="43">
        <f>E17+E18+E19+E20</f>
        <v>0.0</v>
      </c>
      <c r="F21" s="42">
        <f>F17+F18+F19+F20</f>
        <v>2000.0</v>
      </c>
      <c r="G21" s="42">
        <f>G17+G18+G19+G20</f>
        <v>3000.0</v>
      </c>
      <c r="H21" s="42">
        <f>H17+H18+H19+H20</f>
        <v>2000.0</v>
      </c>
      <c r="I21" s="42">
        <f>I17+I18+I19+I20</f>
        <v>3000.0</v>
      </c>
      <c r="J21" s="42">
        <f>J17+J18+J19+J20</f>
        <v>3000.0</v>
      </c>
      <c r="K21" s="42">
        <f>K17+K18+K19+K20</f>
        <v>1156.25</v>
      </c>
      <c r="L21" s="42">
        <f>L17+L18+L19+L20</f>
        <v>2185.0</v>
      </c>
      <c r="M21" s="42">
        <f>M17+M18+M19+M20</f>
        <v>162.5</v>
      </c>
      <c r="N21" s="43">
        <f>N17+N18+N19+N20</f>
        <v>0.0</v>
      </c>
      <c r="O21" s="43">
        <f>B21+C21+D21+E21+F21+G21+H21+I21+J21+K21+L21+M21+N21</f>
        <v>16503.75</v>
      </c>
    </row>
    <row r="22" spans="1:15" ht="16">
      <c r="A22" s="33" t="s">
        <v>19</v>
      </c>
      <c r="B22" s="40"/>
      <c r="C22" s="41">
        <v>42.03</v>
      </c>
      <c r="D22" s="41">
        <v>91.71</v>
      </c>
      <c r="E22" s="41">
        <v>177.86</v>
      </c>
      <c r="F22" s="40"/>
      <c r="G22" s="41">
        <v>77.46</v>
      </c>
      <c r="H22" s="41">
        <v>4461.45</v>
      </c>
      <c r="I22" s="41">
        <v>3549.0</v>
      </c>
      <c r="J22" s="41">
        <v>3532.13</v>
      </c>
      <c r="K22" s="41">
        <v>2124.31</v>
      </c>
      <c r="L22" s="41">
        <v>3041.2</v>
      </c>
      <c r="M22" s="41">
        <v>5436.86</v>
      </c>
      <c r="N22" s="41">
        <v>3540.77</v>
      </c>
      <c r="O22" s="41">
        <f>B22+C22+D22+E22+F22+G22+H22+I22+J22+K22+L22+M22+N22</f>
        <v>26074.78</v>
      </c>
    </row>
    <row r="23" spans="1:15" ht="16">
      <c r="A23" s="33" t="s">
        <v>20</v>
      </c>
      <c r="B23" s="41">
        <v>336.9</v>
      </c>
      <c r="C23" s="41">
        <v>336.9</v>
      </c>
      <c r="D23" s="41">
        <v>336.9</v>
      </c>
      <c r="E23" s="41">
        <v>336.9</v>
      </c>
      <c r="F23" s="40"/>
      <c r="G23" s="41">
        <v>673.8</v>
      </c>
      <c r="H23" s="41">
        <v>336.9</v>
      </c>
      <c r="I23" s="40"/>
      <c r="J23" s="41">
        <v>673.8</v>
      </c>
      <c r="K23" s="41">
        <v>336.9</v>
      </c>
      <c r="L23" s="41">
        <v>354.0</v>
      </c>
      <c r="M23" s="41">
        <v>354.0</v>
      </c>
      <c r="N23" s="41">
        <v>354.0</v>
      </c>
      <c r="O23" s="41">
        <f>B23+C23+D23+E23+F23+G23+H23+I23+J23+K23+L23+M23+N23</f>
        <v>4431.0</v>
      </c>
    </row>
    <row r="24" spans="1:15" ht="16">
      <c r="A24" s="33" t="s">
        <v>21</v>
      </c>
      <c r="B24" s="40"/>
      <c r="C24" s="41">
        <v>135.0</v>
      </c>
      <c r="D24" s="41">
        <v>112.5</v>
      </c>
      <c r="E24" s="41">
        <v>659.5</v>
      </c>
      <c r="F24" s="41">
        <v>1045.0</v>
      </c>
      <c r="G24" s="41">
        <v>1882.5</v>
      </c>
      <c r="H24" s="41">
        <v>3445.5</v>
      </c>
      <c r="I24" s="41">
        <v>80.0</v>
      </c>
      <c r="J24" s="41">
        <v>1219.0</v>
      </c>
      <c r="K24" s="40"/>
      <c r="L24" s="40"/>
      <c r="M24" s="40"/>
      <c r="N24" s="41">
        <v>5507.5</v>
      </c>
      <c r="O24" s="41">
        <f>B24+C24+D24+E24+F24+G24+H24+I24+J24+K24+L24+M24+N24</f>
        <v>14086.5</v>
      </c>
    </row>
    <row r="25" spans="1:15" ht="16">
      <c r="A25" s="33" t="s">
        <v>22</v>
      </c>
      <c r="B25" s="41">
        <v>4049.36</v>
      </c>
      <c r="C25" s="41">
        <v>2743.79</v>
      </c>
      <c r="D25" s="41">
        <v>8913.88</v>
      </c>
      <c r="E25" s="41">
        <v>6200.88</v>
      </c>
      <c r="F25" s="41">
        <v>5600.36</v>
      </c>
      <c r="G25" s="41">
        <v>5187.34</v>
      </c>
      <c r="H25" s="41">
        <v>2733.23</v>
      </c>
      <c r="I25" s="41">
        <v>843.98</v>
      </c>
      <c r="J25" s="41">
        <v>5460.31</v>
      </c>
      <c r="K25" s="41">
        <v>204.59</v>
      </c>
      <c r="L25" s="41">
        <v>499.94</v>
      </c>
      <c r="M25" s="41">
        <v>1064.6</v>
      </c>
      <c r="N25" s="41">
        <v>2076.36</v>
      </c>
      <c r="O25" s="41">
        <f>B25+C25+D25+E25+F25+G25+H25+I25+J25+K25+L25+M25+N25</f>
        <v>45578.62</v>
      </c>
    </row>
    <row r="26" spans="1:15" ht="16">
      <c r="A26" s="33" t="s">
        <v>23</v>
      </c>
      <c r="B26" s="41">
        <v>4451.33</v>
      </c>
      <c r="C26" s="41">
        <v>4749.44</v>
      </c>
      <c r="D26" s="41">
        <v>4370.43</v>
      </c>
      <c r="E26" s="41">
        <v>4122.44</v>
      </c>
      <c r="F26" s="41">
        <v>4157.02</v>
      </c>
      <c r="G26" s="41">
        <v>4199.86</v>
      </c>
      <c r="H26" s="41">
        <v>4154.91</v>
      </c>
      <c r="I26" s="41">
        <v>4258.75</v>
      </c>
      <c r="J26" s="41">
        <v>4155.32</v>
      </c>
      <c r="K26" s="41">
        <v>4138.3</v>
      </c>
      <c r="L26" s="41">
        <v>4268.81</v>
      </c>
      <c r="M26" s="41">
        <v>4154.59</v>
      </c>
      <c r="N26" s="41">
        <v>4198.14</v>
      </c>
      <c r="O26" s="41">
        <f>B26+C26+D26+E26+F26+G26+H26+I26+J26+K26+L26+M26+N26</f>
        <v>55379.34</v>
      </c>
    </row>
    <row r="27" spans="1:15" ht="16">
      <c r="A27" s="33" t="s">
        <v>24</v>
      </c>
      <c r="B27" s="41">
        <v>1904.0</v>
      </c>
      <c r="C27" s="40"/>
      <c r="D27" s="41">
        <v>1904.0</v>
      </c>
      <c r="E27" s="41">
        <v>3808.0</v>
      </c>
      <c r="F27" s="40"/>
      <c r="G27" s="41">
        <v>3808.0</v>
      </c>
      <c r="H27" s="41">
        <v>1904.0</v>
      </c>
      <c r="I27" s="40"/>
      <c r="J27" s="41">
        <v>3854.0</v>
      </c>
      <c r="K27" s="41">
        <v>2068.0</v>
      </c>
      <c r="L27" s="41">
        <v>1877.0</v>
      </c>
      <c r="M27" s="41">
        <v>1640.0</v>
      </c>
      <c r="N27" s="41">
        <v>1640.0</v>
      </c>
      <c r="O27" s="41">
        <f>B27+C27+D27+E27+F27+G27+H27+I27+J27+K27+L27+M27+N27</f>
        <v>24407.0</v>
      </c>
    </row>
    <row r="28" spans="1:15" ht="16">
      <c r="A28" s="33" t="s">
        <v>25</v>
      </c>
      <c r="B28" s="41">
        <v>693.95</v>
      </c>
      <c r="C28" s="41">
        <v>685.58</v>
      </c>
      <c r="D28" s="41">
        <v>685.47</v>
      </c>
      <c r="E28" s="41">
        <v>865.65</v>
      </c>
      <c r="F28" s="41">
        <v>638.52</v>
      </c>
      <c r="G28" s="41">
        <v>723.91</v>
      </c>
      <c r="H28" s="41">
        <v>723.91</v>
      </c>
      <c r="I28" s="41">
        <v>715.97</v>
      </c>
      <c r="J28" s="41">
        <v>715.97</v>
      </c>
      <c r="K28" s="41">
        <v>715.98</v>
      </c>
      <c r="L28" s="40"/>
      <c r="M28" s="40"/>
      <c r="N28" s="41">
        <v>279.63</v>
      </c>
      <c r="O28" s="41">
        <f>B28+C28+D28+E28+F28+G28+H28+I28+J28+K28+L28+M28+N28</f>
        <v>7444.54</v>
      </c>
    </row>
    <row r="29" spans="1:15" ht="16">
      <c r="A29" s="33" t="s">
        <v>26</v>
      </c>
      <c r="B29" s="41">
        <v>2841.55</v>
      </c>
      <c r="C29" s="41">
        <v>2000.0</v>
      </c>
      <c r="D29" s="41">
        <v>2431.76</v>
      </c>
      <c r="E29" s="41">
        <v>2320.0</v>
      </c>
      <c r="F29" s="40"/>
      <c r="G29" s="40"/>
      <c r="H29" s="40"/>
      <c r="I29" s="40"/>
      <c r="J29" s="40"/>
      <c r="K29" s="40"/>
      <c r="L29" s="40"/>
      <c r="M29" s="40"/>
      <c r="N29" s="41">
        <v>450.0</v>
      </c>
      <c r="O29" s="41">
        <f>B29+C29+D29+E29+F29+G29+H29+I29+J29+K29+L29+M29+N29</f>
        <v>10043.310000000001</v>
      </c>
    </row>
    <row r="30" spans="1:15" ht="16">
      <c r="A30" s="33" t="s">
        <v>27</v>
      </c>
      <c r="B30" s="40"/>
      <c r="C30" s="40"/>
      <c r="D30" s="40"/>
      <c r="E30" s="40"/>
      <c r="F30" s="40"/>
      <c r="G30" s="41">
        <v>96.0</v>
      </c>
      <c r="H30" s="40"/>
      <c r="I30" s="40"/>
      <c r="J30" s="40"/>
      <c r="K30" s="40"/>
      <c r="L30" s="40"/>
      <c r="M30" s="41">
        <v>196.0</v>
      </c>
      <c r="N30" s="40"/>
      <c r="O30" s="41">
        <f>B30+C30+D30+E30+F30+G30+H30+I30+J30+K30+L30+M30+N30</f>
        <v>292.0</v>
      </c>
    </row>
    <row r="31" spans="1:15" ht="16">
      <c r="A31" s="33" t="s">
        <v>28</v>
      </c>
      <c r="B31" s="40"/>
      <c r="C31" s="40"/>
      <c r="D31" s="40"/>
      <c r="E31" s="40"/>
      <c r="F31" s="40"/>
      <c r="G31" s="41">
        <v>510.0</v>
      </c>
      <c r="H31" s="41">
        <v>60.0</v>
      </c>
      <c r="I31" s="40"/>
      <c r="J31" s="40"/>
      <c r="K31" s="40"/>
      <c r="L31" s="41">
        <v>650.0</v>
      </c>
      <c r="M31" s="40"/>
      <c r="N31" s="40"/>
      <c r="O31" s="41">
        <f>B31+C31+D31+E31+F31+G31+H31+I31+J31+K31+L31+M31+N31</f>
        <v>1220.0</v>
      </c>
    </row>
    <row r="32" spans="1:15" ht="16">
      <c r="A32" s="33" t="s">
        <v>29</v>
      </c>
      <c r="B32" s="41">
        <v>-2043.0</v>
      </c>
      <c r="C32" s="41">
        <v>5759.06</v>
      </c>
      <c r="D32" s="41">
        <v>5759.06</v>
      </c>
      <c r="E32" s="41">
        <v>5759.06</v>
      </c>
      <c r="F32" s="41">
        <v>5759.06</v>
      </c>
      <c r="G32" s="41">
        <v>5759.06</v>
      </c>
      <c r="H32" s="41">
        <v>5779.06</v>
      </c>
      <c r="I32" s="41">
        <v>5759.06</v>
      </c>
      <c r="J32" s="41">
        <v>5759.06</v>
      </c>
      <c r="K32" s="41">
        <v>6060.56</v>
      </c>
      <c r="L32" s="41">
        <v>6369.46</v>
      </c>
      <c r="M32" s="41">
        <v>12351.67</v>
      </c>
      <c r="N32" s="41">
        <v>3738.5</v>
      </c>
      <c r="O32" s="41">
        <f>B32+C32+D32+E32+F32+G32+H32+I32+J32+K32+L32+M32+N32</f>
        <v>72569.67</v>
      </c>
    </row>
    <row r="33" spans="1:15" ht="16">
      <c r="A33" s="33" t="s">
        <v>30</v>
      </c>
      <c r="B33" s="41">
        <v>95.0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1">
        <f>B33+C33+D33+E33+F33+G33+H33+I33+J33+K33+L33+M33+N33</f>
        <v>95.0</v>
      </c>
    </row>
    <row r="34" spans="1:15" ht="16">
      <c r="A34" s="33" t="s">
        <v>31</v>
      </c>
      <c r="B34" s="41">
        <v>281.91</v>
      </c>
      <c r="C34" s="41">
        <v>290.31</v>
      </c>
      <c r="D34" s="41">
        <v>299.58</v>
      </c>
      <c r="E34" s="41">
        <v>419.06</v>
      </c>
      <c r="F34" s="41">
        <v>148.95</v>
      </c>
      <c r="G34" s="41">
        <v>275.17</v>
      </c>
      <c r="H34" s="41">
        <v>279.99</v>
      </c>
      <c r="I34" s="41">
        <v>292.21</v>
      </c>
      <c r="J34" s="41">
        <v>137.07</v>
      </c>
      <c r="K34" s="41">
        <v>410.65</v>
      </c>
      <c r="L34" s="41">
        <v>134.64</v>
      </c>
      <c r="M34" s="40"/>
      <c r="N34" s="40"/>
      <c r="O34" s="41">
        <f>B34+C34+D34+E34+F34+G34+H34+I34+J34+K34+L34+M34+N34</f>
        <v>2969.54</v>
      </c>
    </row>
    <row r="35" spans="1:15" ht="16">
      <c r="A35" s="33" t="s">
        <v>32</v>
      </c>
      <c r="B35" s="41">
        <v>631.86</v>
      </c>
      <c r="C35" s="41">
        <v>339.86</v>
      </c>
      <c r="D35" s="41">
        <v>549.45</v>
      </c>
      <c r="E35" s="41">
        <v>541.71</v>
      </c>
      <c r="F35" s="41">
        <v>534.62</v>
      </c>
      <c r="G35" s="41">
        <v>279.24</v>
      </c>
      <c r="H35" s="41">
        <v>279.72</v>
      </c>
      <c r="I35" s="40"/>
      <c r="J35" s="40"/>
      <c r="K35" s="40"/>
      <c r="L35" s="40"/>
      <c r="M35" s="40"/>
      <c r="N35" s="40"/>
      <c r="O35" s="41">
        <f>B35+C35+D35+E35+F35+G35+H35+I35+J35+K35+L35+M35+N35</f>
        <v>3156.46</v>
      </c>
    </row>
    <row r="36" spans="1:15" ht="16">
      <c r="A36" s="33" t="s">
        <v>33</v>
      </c>
      <c r="B36" s="40"/>
      <c r="C36" s="40"/>
      <c r="D36" s="40"/>
      <c r="E36" s="40"/>
      <c r="F36" s="41">
        <v>25.0</v>
      </c>
      <c r="G36" s="41">
        <v>20.0</v>
      </c>
      <c r="H36" s="40"/>
      <c r="I36" s="40"/>
      <c r="J36" s="40"/>
      <c r="K36" s="41">
        <v>15.0</v>
      </c>
      <c r="L36" s="41">
        <v>20.0</v>
      </c>
      <c r="M36" s="40"/>
      <c r="N36" s="40"/>
      <c r="O36" s="41">
        <f>B36+C36+D36+E36+F36+G36+H36+I36+J36+K36+L36+M36+N36</f>
        <v>80.0</v>
      </c>
    </row>
    <row r="37" spans="1:15" ht="16">
      <c r="A37" s="33" t="s">
        <v>34</v>
      </c>
      <c r="B37" s="40"/>
      <c r="C37" s="40"/>
      <c r="D37" s="41">
        <v>1248.02</v>
      </c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1">
        <f>B37+C37+D37+E37+F37+G37+H37+I37+J37+K37+L37+M37+N37</f>
        <v>1248.02</v>
      </c>
    </row>
    <row r="38" spans="1:15" ht="16">
      <c r="A38" s="33" t="s">
        <v>35</v>
      </c>
      <c r="B38" s="40"/>
      <c r="C38" s="40"/>
      <c r="D38" s="40"/>
      <c r="E38" s="40"/>
      <c r="F38" s="40"/>
      <c r="G38" s="41">
        <v>4828.6</v>
      </c>
      <c r="H38" s="41">
        <v>3960.42</v>
      </c>
      <c r="I38" s="41">
        <v>2360.18</v>
      </c>
      <c r="J38" s="41">
        <v>1238.62</v>
      </c>
      <c r="K38" s="41">
        <v>4040.74</v>
      </c>
      <c r="L38" s="41">
        <v>754.44</v>
      </c>
      <c r="M38" s="41">
        <v>2691.1</v>
      </c>
      <c r="N38" s="41">
        <v>3838.8</v>
      </c>
      <c r="O38" s="41">
        <f>B38+C38+D38+E38+F38+G38+H38+I38+J38+K38+L38+M38+N38</f>
        <v>23712.899999999994</v>
      </c>
    </row>
    <row r="39" spans="1:15" ht="16">
      <c r="A39" s="33" t="s">
        <v>36</v>
      </c>
      <c r="B39" s="44">
        <v>0</v>
      </c>
      <c r="C39" s="44">
        <v>0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0"/>
      <c r="N39" s="40"/>
      <c r="O39" s="44">
        <f>B39+C39+D39+E39+F39+G39+H39+I39+J39+K39+L39+M39+N39</f>
        <v>0.0</v>
      </c>
    </row>
    <row r="40" spans="1:15" ht="16">
      <c r="A40" s="34" t="s">
        <v>37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1">
        <v>294.41</v>
      </c>
      <c r="N40" s="41">
        <v>457.53</v>
      </c>
      <c r="O40" s="41">
        <f>B40+C40+D40+E40+F40+G40+H40+I40+J40+K40+L40+M40+N40</f>
        <v>751.94</v>
      </c>
    </row>
    <row r="41" spans="1:15" ht="16">
      <c r="A41" s="34" t="s">
        <v>38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1">
        <v>3848.5</v>
      </c>
      <c r="N41" s="41">
        <v>5980.75</v>
      </c>
      <c r="O41" s="41">
        <f>B41+C41+D41+E41+F41+G41+H41+I41+J41+K41+L41+M41+N41</f>
        <v>9829.25</v>
      </c>
    </row>
    <row r="42" spans="1:15" ht="16">
      <c r="A42" s="35" t="s">
        <v>39</v>
      </c>
      <c r="B42" s="43">
        <f>B39+B40+B41</f>
        <v>0.0</v>
      </c>
      <c r="C42" s="43">
        <f>C39+C40+C41</f>
        <v>0.0</v>
      </c>
      <c r="D42" s="43">
        <f>D39+D40+D41</f>
        <v>0.0</v>
      </c>
      <c r="E42" s="43">
        <f>E39+E40+E41</f>
        <v>0.0</v>
      </c>
      <c r="F42" s="43">
        <f>F39+F40+F41</f>
        <v>0.0</v>
      </c>
      <c r="G42" s="43">
        <f>G39+G40+G41</f>
        <v>0.0</v>
      </c>
      <c r="H42" s="43">
        <f>H39+H40+H41</f>
        <v>0.0</v>
      </c>
      <c r="I42" s="43">
        <f>I39+I40+I41</f>
        <v>0.0</v>
      </c>
      <c r="J42" s="43">
        <f>J39+J40+J41</f>
        <v>0.0</v>
      </c>
      <c r="K42" s="43">
        <f>K39+K40+K41</f>
        <v>0.0</v>
      </c>
      <c r="L42" s="43">
        <f>L39+L40+L41</f>
        <v>0.0</v>
      </c>
      <c r="M42" s="42">
        <f>M39+M40+M41</f>
        <v>4142.91</v>
      </c>
      <c r="N42" s="42">
        <f>N39+N40+N41</f>
        <v>6438.28</v>
      </c>
      <c r="O42" s="43">
        <f>B42+C42+D42+E42+F42+G42+H42+I42+J42+K42+L42+M42+N42</f>
        <v>10581.189999999999</v>
      </c>
    </row>
    <row r="43" spans="1:15" ht="16">
      <c r="A43" s="33" t="s">
        <v>40</v>
      </c>
      <c r="B43" s="40"/>
      <c r="C43" s="40"/>
      <c r="D43" s="40"/>
      <c r="E43" s="40"/>
      <c r="F43" s="40"/>
      <c r="G43" s="40"/>
      <c r="H43" s="40"/>
      <c r="I43" s="40"/>
      <c r="J43" s="41">
        <v>2000.0</v>
      </c>
      <c r="K43" s="40"/>
      <c r="L43" s="40"/>
      <c r="M43" s="40"/>
      <c r="N43" s="40"/>
      <c r="O43" s="41">
        <f>B43+C43+D43+E43+F43+G43+H43+I43+J43+K43+L43+M43+N43</f>
        <v>2000.0</v>
      </c>
    </row>
    <row r="44" spans="1:15" ht="16">
      <c r="A44" s="36" t="s">
        <v>41</v>
      </c>
      <c r="B44" s="42">
        <f>B14+B15+B16+B21+B22+B23+B24+B25+B26+B27+B28+B29+B30+B31+B32+B33+B34+B35+B36+B37+B38+B42+B43</f>
        <v>18461.54</v>
      </c>
      <c r="C44" s="42">
        <f>C14+C15+C16+C21+C22+C23+C24+C25+C26+C27+C28+C29+C30+C31+C32+C33+C34+C35+C36+C37+C38+C42+C43</f>
        <v>22410.65</v>
      </c>
      <c r="D44" s="42">
        <f>D14+D15+D16+D21+D22+D23+D24+D25+D26+D27+D28+D29+D30+D31+D32+D33+D34+D35+D36+D37+D38+D42+D43</f>
        <v>32152.440000000006</v>
      </c>
      <c r="E44" s="42">
        <f>E14+E15+E16+E21+E22+E23+E24+E25+E26+E27+E28+E29+E30+E31+E32+E33+E34+E35+E36+E37+E38+E42+E43</f>
        <v>33850.52</v>
      </c>
      <c r="F44" s="42">
        <f>F14+F15+F16+F21+F22+F23+F24+F25+F26+F27+F28+F29+F30+F31+F32+F33+F34+F35+F36+F37+F38+F42+F43</f>
        <v>22805.530000000002</v>
      </c>
      <c r="G44" s="42">
        <f>G14+G15+G16+G21+G22+G23+G24+G25+G26+G27+G28+G29+G30+G31+G32+G33+G34+G35+G36+G37+G38+G42+G43</f>
        <v>35457.22</v>
      </c>
      <c r="H44" s="42">
        <f>H14+H15+H16+H21+H22+H23+H24+H25+H26+H27+H28+H29+H30+H31+H32+H33+H34+H35+H36+H37+H38+H42+H43</f>
        <v>35352.090000000004</v>
      </c>
      <c r="I44" s="42">
        <f>I14+I15+I16+I21+I22+I23+I24+I25+I26+I27+I28+I29+I30+I31+I32+I33+I34+I35+I36+I37+I38+I42+I43</f>
        <v>25351.15</v>
      </c>
      <c r="J44" s="42">
        <f>J14+J15+J16+J21+J22+J23+J24+J25+J26+J27+J28+J29+J30+J31+J32+J33+J34+J35+J36+J37+J38+J42+J43</f>
        <v>34477.28</v>
      </c>
      <c r="K44" s="42">
        <f>K14+K15+K16+K21+K22+K23+K24+K25+K26+K27+K28+K29+K30+K31+K32+K33+K34+K35+K36+K37+K38+K42+K43</f>
        <v>27589.28</v>
      </c>
      <c r="L44" s="42">
        <f>L14+L15+L16+L21+L22+L23+L24+L25+L26+L27+L28+L29+L30+L31+L32+L33+L34+L35+L36+L37+L38+L42+L43</f>
        <v>22864.489999999998</v>
      </c>
      <c r="M44" s="42">
        <f>M14+M15+M16+M21+M22+M23+M24+M25+M26+M27+M28+M29+M30+M31+M32+M33+M34+M35+M36+M37+M38+M42+M43</f>
        <v>33144.229999999996</v>
      </c>
      <c r="N44" s="42">
        <f>N14+N15+N16+N21+N22+N23+N24+N25+N26+N27+N28+N29+N30+N31+N32+N33+N34+N35+N36+N37+N38+N42+N43</f>
        <v>33011.98</v>
      </c>
      <c r="O44" s="43">
        <f>B44+C44+D44+E44+F44+G44+H44+I44+J44+K44+L44+M44+N44</f>
        <v>376928.3999999999</v>
      </c>
    </row>
    <row r="45" spans="1:15" ht="16">
      <c r="A45" s="36" t="s">
        <v>42</v>
      </c>
      <c r="B45" s="42">
        <f>B13-B44</f>
        <v>11421.669999999998</v>
      </c>
      <c r="C45" s="42">
        <f>C13-C44</f>
        <v>21835.129999999997</v>
      </c>
      <c r="D45" s="42">
        <f>D13-D44</f>
        <v>28884.629999999994</v>
      </c>
      <c r="E45" s="42">
        <f>E13-E44</f>
        <v>24411.33</v>
      </c>
      <c r="F45" s="42">
        <f>F13-F44</f>
        <v>19835.319999999996</v>
      </c>
      <c r="G45" s="42">
        <f>G13-G44</f>
        <v>31381.570000000007</v>
      </c>
      <c r="H45" s="42">
        <f>H13-H44</f>
        <v>21960.33999999999</v>
      </c>
      <c r="I45" s="42">
        <f>I13-I44</f>
        <v>30145.53</v>
      </c>
      <c r="J45" s="42">
        <f>J13-J44</f>
        <v>31453.089999999997</v>
      </c>
      <c r="K45" s="42">
        <f>K13-K44</f>
        <v>31013.43</v>
      </c>
      <c r="L45" s="42">
        <f>L13-L44</f>
        <v>34535.060000000005</v>
      </c>
      <c r="M45" s="42">
        <f>M13-M44</f>
        <v>28333.340000000004</v>
      </c>
      <c r="N45" s="42">
        <f>N13-N44</f>
        <v>36826.65</v>
      </c>
      <c r="O45" s="43">
        <f>B45+C45+D45+E45+F45+G45+H45+I45+J45+K45+L45+M45+N45</f>
        <v>352037.09</v>
      </c>
    </row>
    <row r="46" spans="1:14" ht="16">
      <c r="A46" s="32" t="s">
        <v>43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</row>
    <row r="47" spans="1:15" ht="16">
      <c r="A47" s="33" t="s">
        <v>44</v>
      </c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1">
        <v>594.0</v>
      </c>
      <c r="O47" s="41">
        <f>B47+C47+D47+E47+F47+G47+H47+I47+J47+K47+L47+M47+N47</f>
        <v>594.0</v>
      </c>
    </row>
    <row r="48" spans="1:15" ht="16">
      <c r="A48" s="33" t="s">
        <v>45</v>
      </c>
      <c r="B48" s="41">
        <v>0.03</v>
      </c>
      <c r="C48" s="41">
        <v>0.02</v>
      </c>
      <c r="D48" s="41">
        <v>0.02</v>
      </c>
      <c r="E48" s="41">
        <v>0.03</v>
      </c>
      <c r="F48" s="41">
        <v>0.02</v>
      </c>
      <c r="G48" s="41">
        <v>344.72</v>
      </c>
      <c r="H48" s="41">
        <v>0.02</v>
      </c>
      <c r="I48" s="41">
        <v>0.02</v>
      </c>
      <c r="J48" s="41">
        <v>0.02</v>
      </c>
      <c r="K48" s="41">
        <v>0.03</v>
      </c>
      <c r="L48" s="41">
        <v>0.02</v>
      </c>
      <c r="M48" s="41">
        <v>0.02</v>
      </c>
      <c r="N48" s="41">
        <v>0.03</v>
      </c>
      <c r="O48" s="41">
        <f>B48+C48+D48+E48+F48+G48+H48+I48+J48+K48+L48+M48+N48</f>
        <v>344.9999999999999</v>
      </c>
    </row>
    <row r="49" spans="1:15" ht="16">
      <c r="A49" s="36" t="s">
        <v>46</v>
      </c>
      <c r="B49" s="42">
        <f>B46+B47+B48</f>
        <v>0.03</v>
      </c>
      <c r="C49" s="42">
        <f>C46+C47+C48</f>
        <v>0.02</v>
      </c>
      <c r="D49" s="42">
        <f>D46+D47+D48</f>
        <v>0.02</v>
      </c>
      <c r="E49" s="42">
        <f>E46+E47+E48</f>
        <v>0.03</v>
      </c>
      <c r="F49" s="42">
        <f>F46+F47+F48</f>
        <v>0.02</v>
      </c>
      <c r="G49" s="42">
        <f>G46+G47+G48</f>
        <v>344.72</v>
      </c>
      <c r="H49" s="42">
        <f>H46+H47+H48</f>
        <v>0.02</v>
      </c>
      <c r="I49" s="42">
        <f>I46+I47+I48</f>
        <v>0.02</v>
      </c>
      <c r="J49" s="42">
        <f>J46+J47+J48</f>
        <v>0.02</v>
      </c>
      <c r="K49" s="42">
        <f>K46+K47+K48</f>
        <v>0.03</v>
      </c>
      <c r="L49" s="42">
        <f>L46+L47+L48</f>
        <v>0.02</v>
      </c>
      <c r="M49" s="42">
        <f>M46+M47+M48</f>
        <v>0.02</v>
      </c>
      <c r="N49" s="42">
        <f>N46+N47+N48</f>
        <v>594.03</v>
      </c>
      <c r="O49" s="43">
        <f>B49+C49+D49+E49+F49+G49+H49+I49+J49+K49+L49+M49+N49</f>
        <v>938.9999999999999</v>
      </c>
    </row>
    <row r="50" spans="1:14" ht="16">
      <c r="A50" s="32" t="s">
        <v>47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</row>
    <row r="51" spans="1:15" ht="16">
      <c r="A51" s="33" t="s">
        <v>48</v>
      </c>
      <c r="B51" s="41">
        <v>8396.29</v>
      </c>
      <c r="C51" s="41">
        <v>13795.44</v>
      </c>
      <c r="D51" s="40"/>
      <c r="E51" s="40"/>
      <c r="F51" s="40"/>
      <c r="G51" s="40"/>
      <c r="H51" s="40"/>
      <c r="I51" s="40"/>
      <c r="J51" s="40"/>
      <c r="K51" s="41">
        <v>24449.17</v>
      </c>
      <c r="L51" s="40"/>
      <c r="M51" s="40"/>
      <c r="N51" s="40"/>
      <c r="O51" s="41">
        <f>B51+C51+D51+E51+F51+G51+H51+I51+J51+K51+L51+M51+N51</f>
        <v>46640.9</v>
      </c>
    </row>
    <row r="52" spans="1:15" ht="16">
      <c r="A52" s="33" t="s">
        <v>49</v>
      </c>
      <c r="B52" s="40"/>
      <c r="C52" s="40"/>
      <c r="D52" s="40"/>
      <c r="E52" s="40"/>
      <c r="F52" s="40"/>
      <c r="G52" s="41">
        <v>162801.98</v>
      </c>
      <c r="H52" s="41">
        <v>8156.96</v>
      </c>
      <c r="I52" s="40"/>
      <c r="J52" s="40"/>
      <c r="K52" s="40"/>
      <c r="L52" s="40"/>
      <c r="M52" s="44">
        <v>0</v>
      </c>
      <c r="N52" s="44">
        <v>0</v>
      </c>
      <c r="O52" s="41">
        <f>B52+C52+D52+E52+F52+G52+H52+I52+J52+K52+L52+M52+N52</f>
        <v>170958.94</v>
      </c>
    </row>
    <row r="53" spans="1:15" ht="16">
      <c r="A53" s="33" t="s">
        <v>50</v>
      </c>
      <c r="B53" s="40"/>
      <c r="C53" s="40"/>
      <c r="D53" s="40"/>
      <c r="E53" s="40"/>
      <c r="F53" s="40"/>
      <c r="G53" s="41">
        <v>38898.0</v>
      </c>
      <c r="H53" s="40"/>
      <c r="I53" s="40"/>
      <c r="J53" s="40"/>
      <c r="K53" s="40"/>
      <c r="L53" s="40"/>
      <c r="M53" s="40"/>
      <c r="N53" s="40"/>
      <c r="O53" s="41">
        <f>B53+C53+D53+E53+F53+G53+H53+I53+J53+K53+L53+M53+N53</f>
        <v>38898.0</v>
      </c>
    </row>
    <row r="54" spans="1:15" ht="16">
      <c r="A54" s="33" t="s">
        <v>51</v>
      </c>
      <c r="B54" s="40"/>
      <c r="C54" s="40"/>
      <c r="D54" s="40"/>
      <c r="E54" s="40"/>
      <c r="F54" s="40"/>
      <c r="G54" s="41">
        <v>462.0</v>
      </c>
      <c r="H54" s="40"/>
      <c r="I54" s="40"/>
      <c r="J54" s="40"/>
      <c r="K54" s="40"/>
      <c r="L54" s="40"/>
      <c r="M54" s="40"/>
      <c r="N54" s="40"/>
      <c r="O54" s="41">
        <f>B54+C54+D54+E54+F54+G54+H54+I54+J54+K54+L54+M54+N54</f>
        <v>462.0</v>
      </c>
    </row>
    <row r="55" spans="1:15" ht="16">
      <c r="A55" s="33" t="s">
        <v>52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</row>
    <row r="56" spans="1:15" ht="16">
      <c r="A56" s="33" t="s">
        <v>37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1">
        <v>22000.52</v>
      </c>
      <c r="O56" s="41">
        <f>B56+C56+D56+E56+F56+G56+H56+I56+J56+K56+L56+M56+N56</f>
        <v>22000.52</v>
      </c>
    </row>
    <row r="57" spans="1:15" ht="16">
      <c r="A57" s="36" t="s">
        <v>53</v>
      </c>
      <c r="B57" s="42">
        <f>B50+B51+B52+B53+B54+B55+B56</f>
        <v>8396.29</v>
      </c>
      <c r="C57" s="42">
        <f>C50+C51+C52+C53+C54+C55+C56</f>
        <v>13795.44</v>
      </c>
      <c r="D57" s="43">
        <f>D50+D51+D52+D53+D54+D55+D56</f>
        <v>0.0</v>
      </c>
      <c r="E57" s="43">
        <f>E50+E51+E52+E53+E54+E55+E56</f>
        <v>0.0</v>
      </c>
      <c r="F57" s="43">
        <f>F50+F51+F52+F53+F54+F55+F56</f>
        <v>0.0</v>
      </c>
      <c r="G57" s="42">
        <f>G50+G51+G52+G53+G54+G55+G56</f>
        <v>202161.98</v>
      </c>
      <c r="H57" s="42">
        <f>H50+H51+H52+H53+H54+H55+H56</f>
        <v>8156.96</v>
      </c>
      <c r="I57" s="43">
        <f>I50+I51+I52+I53+I54+I55+I56</f>
        <v>0.0</v>
      </c>
      <c r="J57" s="43">
        <f>J50+J51+J52+J53+J54+J55+J56</f>
        <v>0.0</v>
      </c>
      <c r="K57" s="42">
        <f>K50+K51+K52+K53+K54+K55+K56</f>
        <v>24449.17</v>
      </c>
      <c r="L57" s="43">
        <f>L50+L51+L52+L53+L54+L55+L56</f>
        <v>0.0</v>
      </c>
      <c r="M57" s="43">
        <f>M50+M51+M52+M53+M54+M55+M56</f>
        <v>0.0</v>
      </c>
      <c r="N57" s="42">
        <f>N50+N51+N52+N53+N54+N55+N56</f>
        <v>22000.52</v>
      </c>
      <c r="O57" s="43">
        <f>B57+C57+D57+E57+F57+G57+H57+I57+J57+K57+L57+M57+N57</f>
        <v>278960.36000000004</v>
      </c>
    </row>
    <row r="58" spans="1:15" ht="16">
      <c r="A58" s="36" t="s">
        <v>54</v>
      </c>
      <c r="B58" s="42">
        <f>B49-B57</f>
        <v>-8396.26</v>
      </c>
      <c r="C58" s="42">
        <f>C49-C57</f>
        <v>-13795.42</v>
      </c>
      <c r="D58" s="42">
        <f>D49-D57</f>
        <v>0.02</v>
      </c>
      <c r="E58" s="42">
        <f>E49-E57</f>
        <v>0.03</v>
      </c>
      <c r="F58" s="42">
        <f>F49-F57</f>
        <v>0.02</v>
      </c>
      <c r="G58" s="42">
        <f>G49-G57</f>
        <v>-201817.26</v>
      </c>
      <c r="H58" s="42">
        <f>H49-H57</f>
        <v>-8156.94</v>
      </c>
      <c r="I58" s="42">
        <f>I49-I57</f>
        <v>0.02</v>
      </c>
      <c r="J58" s="42">
        <f>J49-J57</f>
        <v>0.02</v>
      </c>
      <c r="K58" s="42">
        <f>K49-K57</f>
        <v>-24449.14</v>
      </c>
      <c r="L58" s="42">
        <f>L49-L57</f>
        <v>0.02</v>
      </c>
      <c r="M58" s="42">
        <f>M49-M57</f>
        <v>0.02</v>
      </c>
      <c r="N58" s="42">
        <f>N49-N57</f>
        <v>-21406.49</v>
      </c>
      <c r="O58" s="43">
        <f>B58+C58+D58+E58+F58+G58+H58+I58+J58+K58+L58+M58+N58</f>
        <v>-278021.36000000004</v>
      </c>
    </row>
    <row r="59" spans="1:15" ht="16">
      <c r="A59" s="36" t="s">
        <v>55</v>
      </c>
      <c r="B59" s="42">
        <f>B45+B58</f>
        <v>3025.409999999998</v>
      </c>
      <c r="C59" s="42">
        <f>C45+C58</f>
        <v>8039.709999999997</v>
      </c>
      <c r="D59" s="42">
        <f>D45+D58</f>
        <v>28884.649999999994</v>
      </c>
      <c r="E59" s="42">
        <f>E45+E58</f>
        <v>24411.36</v>
      </c>
      <c r="F59" s="42">
        <f>F45+F58</f>
        <v>19835.339999999997</v>
      </c>
      <c r="G59" s="42">
        <f>G45+G58</f>
        <v>-170435.69</v>
      </c>
      <c r="H59" s="42">
        <f>H45+H58</f>
        <v>13803.39999999999</v>
      </c>
      <c r="I59" s="42">
        <f>I45+I58</f>
        <v>30145.55</v>
      </c>
      <c r="J59" s="42">
        <f>J45+J58</f>
        <v>31453.109999999997</v>
      </c>
      <c r="K59" s="42">
        <f>K45+K58</f>
        <v>6564.290000000001</v>
      </c>
      <c r="L59" s="42">
        <f>L45+L58</f>
        <v>34535.08</v>
      </c>
      <c r="M59" s="42">
        <f>M45+M58</f>
        <v>28333.360000000004</v>
      </c>
      <c r="N59" s="42">
        <f>N45+N58</f>
        <v>15420.16</v>
      </c>
      <c r="O59" s="43">
        <f>B59+C59+D59+E59+F59+G59+H59+I59+J59+K59+L59+M59+N59</f>
        <v>74015.72999999998</v>
      </c>
    </row>
    <row r="63" spans="1:1" ht="16">
      <c r="A63" s="46" t="s">
        <v>71</v>
      </c>
    </row>
  </sheetData>
  <mergeCells count="4">
    <mergeCell ref="A1:O1"/>
    <mergeCell ref="A2:O2"/>
    <mergeCell ref="A3:O3"/>
    <mergeCell ref="A63:O6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2022-03-24T08:55:57Z</dcterms:created>
  <dcterms:modified xsi:type="dcterms:W3CDTF">2022-03-30T09:41:57Z</dcterms:modified>
  <cp:category/>
</cp:coreProperties>
</file>