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gray\Desktop\"/>
    </mc:Choice>
  </mc:AlternateContent>
  <xr:revisionPtr revIDLastSave="0" documentId="8_{2E25A129-5F6C-4B84-8D29-0246DA4D6B58}" xr6:coauthVersionLast="47" xr6:coauthVersionMax="47" xr10:uidLastSave="{00000000-0000-0000-0000-000000000000}"/>
  <bookViews>
    <workbookView xWindow="-108" yWindow="-108" windowWidth="23256" windowHeight="13896" xr2:uid="{769D60EB-E7D6-4506-ABA7-7DC24E0E4FC7}"/>
  </bookViews>
  <sheets>
    <sheet name="509 Financials" sheetId="3" r:id="rId1"/>
    <sheet name="IncomeStatementTrend 7 - 23 -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 l="1"/>
  <c r="L7" i="3"/>
  <c r="K7" i="3"/>
  <c r="J7" i="3"/>
  <c r="I7" i="3"/>
  <c r="H7" i="3"/>
  <c r="G7" i="3"/>
  <c r="F7" i="3"/>
  <c r="E7" i="3"/>
  <c r="D7" i="3"/>
  <c r="C7" i="3"/>
  <c r="B7" i="3"/>
  <c r="N17" i="3"/>
  <c r="N16" i="3"/>
  <c r="N22" i="3"/>
  <c r="N21" i="3"/>
  <c r="N20" i="3"/>
  <c r="N19" i="3"/>
  <c r="N18" i="3"/>
  <c r="M23" i="3"/>
  <c r="L23" i="3"/>
  <c r="K23" i="3"/>
  <c r="J23" i="3"/>
  <c r="I23" i="3"/>
  <c r="H23" i="3"/>
  <c r="G23" i="3"/>
  <c r="F23" i="3"/>
  <c r="E23" i="3"/>
  <c r="D23" i="3"/>
  <c r="C23" i="3"/>
  <c r="B23" i="3"/>
  <c r="N10" i="3"/>
  <c r="N9" i="3"/>
  <c r="N8" i="3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N23" i="3" l="1"/>
  <c r="I11" i="3"/>
  <c r="I25" i="3" s="1"/>
  <c r="E11" i="3"/>
  <c r="E25" i="3" s="1"/>
  <c r="F11" i="3"/>
  <c r="F25" i="3" s="1"/>
  <c r="H11" i="3"/>
  <c r="H25" i="3" s="1"/>
  <c r="L11" i="3"/>
  <c r="L25" i="3" s="1"/>
  <c r="M11" i="3"/>
  <c r="M25" i="3" s="1"/>
  <c r="C11" i="3"/>
  <c r="C25" i="3" s="1"/>
  <c r="B11" i="3"/>
  <c r="B25" i="3" s="1"/>
  <c r="K11" i="3"/>
  <c r="K25" i="3" s="1"/>
  <c r="D11" i="3"/>
  <c r="D25" i="3" s="1"/>
  <c r="G11" i="3"/>
  <c r="G25" i="3" s="1"/>
  <c r="J11" i="3"/>
  <c r="J25" i="3" s="1"/>
  <c r="N7" i="3"/>
  <c r="N11" i="3" s="1"/>
  <c r="N25" i="3" l="1"/>
</calcChain>
</file>

<file path=xl/sharedStrings.xml><?xml version="1.0" encoding="utf-8"?>
<sst xmlns="http://schemas.openxmlformats.org/spreadsheetml/2006/main" count="112" uniqueCount="71">
  <si>
    <t>509 Branford LLC</t>
  </si>
  <si>
    <t>Income Statement</t>
  </si>
  <si>
    <t>1/1/2025 - 12/31/2025</t>
  </si>
  <si>
    <t>Jan 2025</t>
  </si>
  <si>
    <t>Feb 2025</t>
  </si>
  <si>
    <t>Mar 2025</t>
  </si>
  <si>
    <t>Apr 2025</t>
  </si>
  <si>
    <t>May 2025</t>
  </si>
  <si>
    <t>Jun 2025</t>
  </si>
  <si>
    <t>Jul 2025</t>
  </si>
  <si>
    <t>Aug 2025</t>
  </si>
  <si>
    <t>Sep 2025</t>
  </si>
  <si>
    <t>Oct 2025</t>
  </si>
  <si>
    <t>Nov 2025</t>
  </si>
  <si>
    <t>Dec 2025</t>
  </si>
  <si>
    <t>YTD</t>
  </si>
  <si>
    <t>Income</t>
  </si>
  <si>
    <t>4000 - RENTAL INCOME</t>
  </si>
  <si>
    <t>4005 - PET FEE - INCOME</t>
  </si>
  <si>
    <t>4020 - PARKING INCOME</t>
  </si>
  <si>
    <t>4060 - REPAIRS - INCOME</t>
  </si>
  <si>
    <t>4115 - LOAN REPAYMENT</t>
  </si>
  <si>
    <t>4130 - SEWER USAGE REIMBURSEMENT</t>
  </si>
  <si>
    <t>4140 - INSURANCE RECOVERY FEE</t>
  </si>
  <si>
    <t>4300 - INTEREST INCOME</t>
  </si>
  <si>
    <t>4340 - VIOLATIONS/FINES - INCOME</t>
  </si>
  <si>
    <t>4350 - LATE FEES - INCOME</t>
  </si>
  <si>
    <t>4900 - OTHER INCOME</t>
  </si>
  <si>
    <t>4990 - UNALLOCATED INCOME</t>
  </si>
  <si>
    <t>Total Income</t>
  </si>
  <si>
    <t>4370 - HOME SALES</t>
  </si>
  <si>
    <t>4375 - INSTALLMENT PAYMENT - SALES</t>
  </si>
  <si>
    <t>Expense</t>
  </si>
  <si>
    <t>5000 - REAL ESTATE TAX EXPENSE</t>
  </si>
  <si>
    <t>5006 - PERSONAL PROPERTY TAX - UNITS</t>
  </si>
  <si>
    <t>5010 - SEWER USAGE TAX - EXPENSE</t>
  </si>
  <si>
    <t>5040 - LICENSES, PERMITS &amp; FEES</t>
  </si>
  <si>
    <t>5115 - GAS - EXPENSE</t>
  </si>
  <si>
    <t>5120 - ELECTRICITY - EXPENSE</t>
  </si>
  <si>
    <t>5130 - WATER - EXPENSE</t>
  </si>
  <si>
    <t>5230 - TRASH REMOVAL &amp; DISPOSAL</t>
  </si>
  <si>
    <t>5240 - GENERAL BLDG REP &amp; MAINT - EXPENSE</t>
  </si>
  <si>
    <t>5330 - SNOW REMOVAL - EXPENSE</t>
  </si>
  <si>
    <t>5335 - LANDSCAPE - EXPENSE</t>
  </si>
  <si>
    <t>5340 - REFUSE</t>
  </si>
  <si>
    <t>5400 - INSURANCE - EXPENSE</t>
  </si>
  <si>
    <t>5820 - BANK CHARGES</t>
  </si>
  <si>
    <t>5850 - OTHER ADMINISTRATIVE</t>
  </si>
  <si>
    <t>5870 - PROFESSIONAL FEES - EXPENSE</t>
  </si>
  <si>
    <t>5885 - PROFESSION FEES - LEGAL</t>
  </si>
  <si>
    <t>5900 - MANAGEMENT FEE</t>
  </si>
  <si>
    <t>5910 - ON SITE PROPERTY MANAGEMENT</t>
  </si>
  <si>
    <t>6100 - COMMISSION EXPENSE</t>
  </si>
  <si>
    <t>7000 - MORTGAGE INTEREST EXP</t>
  </si>
  <si>
    <t>7085 - CLOSING EXPENSE</t>
  </si>
  <si>
    <t>Total Expense</t>
  </si>
  <si>
    <t>NON-OPERATING - COST OF HOME SALES</t>
  </si>
  <si>
    <t>5250 - COST OF HOME SALE</t>
  </si>
  <si>
    <t>Total NON-OPERATING - COST OF HOME SALES</t>
  </si>
  <si>
    <t>Operating Net Income</t>
  </si>
  <si>
    <t>Net Income</t>
  </si>
  <si>
    <t>NON-OPERATING - HOME SALES &amp; OTHERS</t>
  </si>
  <si>
    <t>Total NON-OPERATING - HOME SALES &amp; OTHERS</t>
  </si>
  <si>
    <t>Full Year</t>
  </si>
  <si>
    <t>2025 actual</t>
  </si>
  <si>
    <t>2026/27 actual</t>
  </si>
  <si>
    <t>Monthly average x 12 months</t>
  </si>
  <si>
    <t>Total units: 81 (80 units at $633/month + Lot #31 at $1,540/month) + water $12+ trash $12 + sewer $14.17 per month per unit</t>
  </si>
  <si>
    <t>Income Statement - PROJECTION</t>
  </si>
  <si>
    <r>
      <t xml:space="preserve">8/1/2026 - 7/31/2027 </t>
    </r>
    <r>
      <rPr>
        <b/>
        <u/>
        <sz val="10"/>
        <color rgb="FFFF0000"/>
        <rFont val="Arial Narrow"/>
        <family val="2"/>
      </rPr>
      <t>PROJECTION</t>
    </r>
  </si>
  <si>
    <t>NOTE: Currently 70 units full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</si>
</sst>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u/>
      <sz val="8"/>
      <color theme="1"/>
      <name val="Arial Narrow"/>
      <family val="2"/>
    </font>
    <font>
      <i/>
      <sz val="8"/>
      <color theme="1"/>
      <name val="Arial Narrow"/>
      <family val="2"/>
    </font>
    <font>
      <sz val="10"/>
      <color theme="1"/>
      <name val="Arial Narrow"/>
      <family val="2"/>
    </font>
    <font>
      <b/>
      <u/>
      <sz val="8"/>
      <color theme="1"/>
      <name val="Arial Narrow"/>
      <family val="2"/>
    </font>
    <font>
      <b/>
      <u/>
      <sz val="10"/>
      <color rgb="FFFF0000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double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49" fontId="18" fillId="33" borderId="0" xfId="0" applyNumberFormat="1" applyFont="1" applyFill="1" applyAlignment="1">
      <alignment horizontal="center"/>
    </xf>
    <xf numFmtId="0" fontId="19" fillId="33" borderId="0" xfId="0" applyFont="1" applyFill="1"/>
    <xf numFmtId="0" fontId="19" fillId="0" borderId="0" xfId="0" applyFont="1"/>
    <xf numFmtId="49" fontId="20" fillId="33" borderId="0" xfId="0" applyNumberFormat="1" applyFont="1" applyFill="1"/>
    <xf numFmtId="49" fontId="20" fillId="33" borderId="10" xfId="0" applyNumberFormat="1" applyFont="1" applyFill="1" applyBorder="1" applyAlignment="1">
      <alignment horizontal="center"/>
    </xf>
    <xf numFmtId="49" fontId="21" fillId="33" borderId="0" xfId="0" applyNumberFormat="1" applyFont="1" applyFill="1" applyAlignment="1">
      <alignment horizontal="left"/>
    </xf>
    <xf numFmtId="0" fontId="21" fillId="33" borderId="11" xfId="0" applyFont="1" applyFill="1" applyBorder="1" applyAlignment="1">
      <alignment horizontal="right" vertical="center"/>
    </xf>
    <xf numFmtId="0" fontId="21" fillId="33" borderId="11" xfId="0" applyFont="1" applyFill="1" applyBorder="1" applyAlignment="1">
      <alignment horizontal="center" vertical="center"/>
    </xf>
    <xf numFmtId="49" fontId="22" fillId="33" borderId="0" xfId="0" applyNumberFormat="1" applyFont="1" applyFill="1"/>
    <xf numFmtId="8" fontId="20" fillId="33" borderId="0" xfId="0" applyNumberFormat="1" applyFont="1" applyFill="1" applyAlignment="1">
      <alignment horizontal="right"/>
    </xf>
    <xf numFmtId="8" fontId="20" fillId="33" borderId="12" xfId="0" applyNumberFormat="1" applyFont="1" applyFill="1" applyBorder="1" applyAlignment="1">
      <alignment horizontal="right"/>
    </xf>
    <xf numFmtId="49" fontId="23" fillId="33" borderId="0" xfId="0" applyNumberFormat="1" applyFont="1" applyFill="1"/>
    <xf numFmtId="43" fontId="20" fillId="33" borderId="0" xfId="42" applyFont="1" applyFill="1" applyAlignment="1">
      <alignment horizontal="right"/>
    </xf>
    <xf numFmtId="0" fontId="24" fillId="0" borderId="0" xfId="0" applyFont="1"/>
    <xf numFmtId="49" fontId="21" fillId="33" borderId="0" xfId="0" applyNumberFormat="1" applyFont="1" applyFill="1"/>
    <xf numFmtId="8" fontId="21" fillId="33" borderId="12" xfId="0" applyNumberFormat="1" applyFont="1" applyFill="1" applyBorder="1" applyAlignment="1">
      <alignment horizontal="right"/>
    </xf>
    <xf numFmtId="49" fontId="25" fillId="33" borderId="0" xfId="0" applyNumberFormat="1" applyFont="1" applyFill="1"/>
    <xf numFmtId="49" fontId="21" fillId="33" borderId="10" xfId="0" applyNumberFormat="1" applyFont="1" applyFill="1" applyBorder="1" applyAlignment="1">
      <alignment horizontal="center"/>
    </xf>
    <xf numFmtId="0" fontId="24" fillId="33" borderId="0" xfId="0" applyFont="1" applyFill="1"/>
    <xf numFmtId="6" fontId="20" fillId="33" borderId="0" xfId="0" applyNumberFormat="1" applyFont="1" applyFill="1" applyAlignment="1">
      <alignment horizontal="right"/>
    </xf>
    <xf numFmtId="6" fontId="21" fillId="33" borderId="12" xfId="0" applyNumberFormat="1" applyFont="1" applyFill="1" applyBorder="1" applyAlignment="1">
      <alignment horizontal="right"/>
    </xf>
    <xf numFmtId="6" fontId="19" fillId="33" borderId="0" xfId="0" applyNumberFormat="1" applyFont="1" applyFill="1"/>
    <xf numFmtId="6" fontId="21" fillId="33" borderId="11" xfId="0" applyNumberFormat="1" applyFont="1" applyFill="1" applyBorder="1" applyAlignment="1">
      <alignment horizontal="center" vertical="center"/>
    </xf>
    <xf numFmtId="6" fontId="22" fillId="33" borderId="0" xfId="0" applyNumberFormat="1" applyFont="1" applyFill="1"/>
    <xf numFmtId="6" fontId="21" fillId="33" borderId="13" xfId="0" applyNumberFormat="1" applyFont="1" applyFill="1" applyBorder="1" applyAlignment="1">
      <alignment horizontal="righ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AC427-BC74-4A63-85B1-2CF6893B1085}">
  <dimension ref="A1:P26"/>
  <sheetViews>
    <sheetView showGridLines="0" tabSelected="1" zoomScale="120" zoomScaleNormal="120" workbookViewId="0">
      <selection activeCell="N15" sqref="N15"/>
    </sheetView>
  </sheetViews>
  <sheetFormatPr defaultRowHeight="13.8" x14ac:dyDescent="0.25"/>
  <cols>
    <col min="1" max="1" width="34.88671875" style="3" bestFit="1" customWidth="1"/>
    <col min="2" max="3" width="8.77734375" style="3" customWidth="1"/>
    <col min="4" max="4" width="8" style="3" customWidth="1"/>
    <col min="5" max="5" width="7.88671875" style="3" customWidth="1"/>
    <col min="6" max="6" width="8" style="3" customWidth="1"/>
    <col min="7" max="8" width="7.88671875" style="3" customWidth="1"/>
    <col min="9" max="10" width="8.6640625" style="3" customWidth="1"/>
    <col min="11" max="11" width="7.88671875" style="3" customWidth="1"/>
    <col min="12" max="12" width="8.77734375" style="3" customWidth="1"/>
    <col min="13" max="13" width="8.6640625" style="3" customWidth="1"/>
    <col min="14" max="14" width="8.6640625" style="3" bestFit="1" customWidth="1"/>
    <col min="15" max="15" width="39.21875" style="3" customWidth="1"/>
    <col min="16" max="16" width="8.88671875" style="3" customWidth="1"/>
    <col min="17" max="16384" width="8.88671875" style="3"/>
  </cols>
  <sheetData>
    <row r="1" spans="1:16" ht="14.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</row>
    <row r="2" spans="1:16" ht="14.4" x14ac:dyDescent="0.3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2"/>
    </row>
    <row r="3" spans="1:16" ht="15" thickBot="1" x14ac:dyDescent="0.35">
      <c r="A3" s="1" t="s">
        <v>69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2"/>
    </row>
    <row r="4" spans="1:16" ht="14.4" thickBot="1" x14ac:dyDescent="0.3">
      <c r="A4" s="15" t="s">
        <v>70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18" t="s">
        <v>63</v>
      </c>
      <c r="O4" s="2"/>
      <c r="P4" s="2"/>
    </row>
    <row r="5" spans="1:16" ht="14.4" thickBot="1" x14ac:dyDescent="0.3">
      <c r="A5" s="6" t="s">
        <v>16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8"/>
      <c r="P5" s="7"/>
    </row>
    <row r="6" spans="1:16" x14ac:dyDescent="0.25">
      <c r="A6" s="9" t="s">
        <v>16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2"/>
      <c r="P6" s="2"/>
    </row>
    <row r="7" spans="1:16" ht="14.4" x14ac:dyDescent="0.3">
      <c r="A7" s="4" t="s">
        <v>17</v>
      </c>
      <c r="B7" s="10">
        <f>80*633+1540+(14.17+12+12)*81</f>
        <v>55271.77</v>
      </c>
      <c r="C7" s="10">
        <f t="shared" ref="C7:M7" si="0">80*633+1540+(14.17+12+12)*81</f>
        <v>55271.77</v>
      </c>
      <c r="D7" s="10">
        <f t="shared" si="0"/>
        <v>55271.77</v>
      </c>
      <c r="E7" s="10">
        <f t="shared" si="0"/>
        <v>55271.77</v>
      </c>
      <c r="F7" s="10">
        <f t="shared" si="0"/>
        <v>55271.77</v>
      </c>
      <c r="G7" s="10">
        <f t="shared" si="0"/>
        <v>55271.77</v>
      </c>
      <c r="H7" s="10">
        <f t="shared" si="0"/>
        <v>55271.77</v>
      </c>
      <c r="I7" s="10">
        <f t="shared" si="0"/>
        <v>55271.77</v>
      </c>
      <c r="J7" s="10">
        <f t="shared" si="0"/>
        <v>55271.77</v>
      </c>
      <c r="K7" s="10">
        <f t="shared" si="0"/>
        <v>55271.77</v>
      </c>
      <c r="L7" s="10">
        <f t="shared" si="0"/>
        <v>55271.77</v>
      </c>
      <c r="M7" s="10">
        <f t="shared" si="0"/>
        <v>55271.77</v>
      </c>
      <c r="N7" s="20">
        <f>SUM(B7:M7)</f>
        <v>663261.24000000011</v>
      </c>
      <c r="O7" s="14" t="s">
        <v>67</v>
      </c>
      <c r="P7" s="2"/>
    </row>
    <row r="8" spans="1:16" x14ac:dyDescent="0.25">
      <c r="A8" s="4" t="s">
        <v>18</v>
      </c>
      <c r="B8" s="10">
        <v>40</v>
      </c>
      <c r="C8" s="10">
        <v>40</v>
      </c>
      <c r="D8" s="10">
        <v>40</v>
      </c>
      <c r="E8" s="10">
        <v>180</v>
      </c>
      <c r="F8" s="10">
        <v>180</v>
      </c>
      <c r="G8" s="10">
        <v>30</v>
      </c>
      <c r="H8" s="10">
        <v>130</v>
      </c>
      <c r="I8" s="10">
        <v>140</v>
      </c>
      <c r="J8" s="10">
        <v>140</v>
      </c>
      <c r="K8" s="10">
        <v>140</v>
      </c>
      <c r="L8" s="10">
        <v>190</v>
      </c>
      <c r="M8" s="10">
        <v>190</v>
      </c>
      <c r="N8" s="20">
        <f t="shared" ref="N8:N10" si="1">SUM(B8:M8)</f>
        <v>1440</v>
      </c>
      <c r="O8" s="2"/>
      <c r="P8" s="2"/>
    </row>
    <row r="9" spans="1:16" x14ac:dyDescent="0.25">
      <c r="A9" s="4" t="s">
        <v>19</v>
      </c>
      <c r="B9" s="10">
        <v>30</v>
      </c>
      <c r="C9" s="10">
        <v>30</v>
      </c>
      <c r="D9" s="10">
        <v>30</v>
      </c>
      <c r="E9" s="10">
        <v>30</v>
      </c>
      <c r="F9" s="10">
        <v>30</v>
      </c>
      <c r="G9" s="10">
        <v>30</v>
      </c>
      <c r="H9" s="10">
        <v>30</v>
      </c>
      <c r="I9" s="10">
        <v>30</v>
      </c>
      <c r="J9" s="10">
        <v>30</v>
      </c>
      <c r="K9" s="10">
        <v>30</v>
      </c>
      <c r="L9" s="10">
        <v>30</v>
      </c>
      <c r="M9" s="10">
        <v>30</v>
      </c>
      <c r="N9" s="20">
        <f t="shared" si="1"/>
        <v>360</v>
      </c>
      <c r="O9" s="2"/>
      <c r="P9" s="2"/>
    </row>
    <row r="10" spans="1:16" ht="14.4" thickBot="1" x14ac:dyDescent="0.3">
      <c r="A10" s="4" t="s">
        <v>23</v>
      </c>
      <c r="B10" s="10">
        <v>230</v>
      </c>
      <c r="C10" s="10">
        <v>230</v>
      </c>
      <c r="D10" s="10">
        <v>230</v>
      </c>
      <c r="E10" s="10">
        <v>720</v>
      </c>
      <c r="F10" s="10">
        <v>160</v>
      </c>
      <c r="G10" s="10">
        <v>210</v>
      </c>
      <c r="H10" s="10">
        <v>315</v>
      </c>
      <c r="I10" s="10">
        <v>315</v>
      </c>
      <c r="J10" s="10">
        <v>315</v>
      </c>
      <c r="K10" s="10">
        <v>315</v>
      </c>
      <c r="L10" s="10">
        <v>315</v>
      </c>
      <c r="M10" s="10">
        <v>315</v>
      </c>
      <c r="N10" s="20">
        <f t="shared" si="1"/>
        <v>3670</v>
      </c>
      <c r="O10" s="2"/>
      <c r="P10" s="2"/>
    </row>
    <row r="11" spans="1:16" x14ac:dyDescent="0.25">
      <c r="A11" s="17" t="s">
        <v>29</v>
      </c>
      <c r="B11" s="16">
        <f t="shared" ref="B11:N11" si="2">SUM(B7:B10)</f>
        <v>55571.77</v>
      </c>
      <c r="C11" s="16">
        <f t="shared" si="2"/>
        <v>55571.77</v>
      </c>
      <c r="D11" s="16">
        <f t="shared" si="2"/>
        <v>55571.77</v>
      </c>
      <c r="E11" s="16">
        <f t="shared" si="2"/>
        <v>56201.77</v>
      </c>
      <c r="F11" s="16">
        <f t="shared" si="2"/>
        <v>55641.77</v>
      </c>
      <c r="G11" s="16">
        <f t="shared" si="2"/>
        <v>55541.77</v>
      </c>
      <c r="H11" s="16">
        <f t="shared" si="2"/>
        <v>55746.77</v>
      </c>
      <c r="I11" s="16">
        <f t="shared" si="2"/>
        <v>55756.77</v>
      </c>
      <c r="J11" s="16">
        <f t="shared" si="2"/>
        <v>55756.77</v>
      </c>
      <c r="K11" s="16">
        <f t="shared" si="2"/>
        <v>55756.77</v>
      </c>
      <c r="L11" s="16">
        <f t="shared" si="2"/>
        <v>55806.77</v>
      </c>
      <c r="M11" s="16">
        <f t="shared" si="2"/>
        <v>55806.77</v>
      </c>
      <c r="N11" s="21">
        <f t="shared" si="2"/>
        <v>668731.24000000011</v>
      </c>
      <c r="O11" s="2"/>
      <c r="P11" s="2"/>
    </row>
    <row r="12" spans="1:16" x14ac:dyDescent="0.25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2"/>
      <c r="O12" s="2"/>
      <c r="P12" s="2"/>
    </row>
    <row r="13" spans="1:16" ht="14.4" thickBot="1" x14ac:dyDescent="0.3">
      <c r="A13" s="6" t="s">
        <v>32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23"/>
      <c r="O13" s="8"/>
      <c r="P13" s="7"/>
    </row>
    <row r="14" spans="1:16" x14ac:dyDescent="0.25">
      <c r="A14" s="9" t="s">
        <v>32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24"/>
      <c r="O14" s="2"/>
      <c r="P14" s="2"/>
    </row>
    <row r="15" spans="1:16" ht="14.4" x14ac:dyDescent="0.3">
      <c r="A15" s="4" t="s">
        <v>33</v>
      </c>
      <c r="B15" s="10">
        <v>12847</v>
      </c>
      <c r="C15" s="10"/>
      <c r="D15" s="10"/>
      <c r="E15" s="10"/>
      <c r="F15" s="10"/>
      <c r="G15" s="10"/>
      <c r="H15" s="10">
        <v>12847</v>
      </c>
      <c r="I15" s="10"/>
      <c r="J15" s="10"/>
      <c r="K15" s="10"/>
      <c r="L15" s="10"/>
      <c r="M15" s="10"/>
      <c r="N15" s="20">
        <v>25694</v>
      </c>
      <c r="O15" s="19" t="s">
        <v>65</v>
      </c>
      <c r="P15" s="2"/>
    </row>
    <row r="16" spans="1:16" ht="14.4" x14ac:dyDescent="0.3">
      <c r="A16" s="4" t="s">
        <v>35</v>
      </c>
      <c r="B16" s="13">
        <v>977.5</v>
      </c>
      <c r="C16" s="13">
        <v>977.5</v>
      </c>
      <c r="D16" s="13">
        <v>977.5</v>
      </c>
      <c r="E16" s="13">
        <v>977.5</v>
      </c>
      <c r="F16" s="13">
        <v>977.5</v>
      </c>
      <c r="G16" s="13">
        <v>977.5</v>
      </c>
      <c r="H16" s="13">
        <v>977.5</v>
      </c>
      <c r="I16" s="13">
        <v>977.5</v>
      </c>
      <c r="J16" s="13">
        <v>977.5</v>
      </c>
      <c r="K16" s="13">
        <v>977.5</v>
      </c>
      <c r="L16" s="13">
        <v>977.5</v>
      </c>
      <c r="M16" s="13">
        <v>977.5</v>
      </c>
      <c r="N16" s="20">
        <f t="shared" ref="N15:N17" si="3">SUM(B16:M16)</f>
        <v>11730</v>
      </c>
      <c r="O16" s="19" t="s">
        <v>65</v>
      </c>
      <c r="P16" s="2"/>
    </row>
    <row r="17" spans="1:16" ht="14.4" x14ac:dyDescent="0.3">
      <c r="A17" s="4" t="s">
        <v>38</v>
      </c>
      <c r="B17" s="10">
        <v>264.5</v>
      </c>
      <c r="C17" s="10">
        <v>317.97000000000003</v>
      </c>
      <c r="D17" s="10">
        <v>333.59</v>
      </c>
      <c r="E17" s="10">
        <v>316.58999999999997</v>
      </c>
      <c r="F17" s="10">
        <v>293.04000000000002</v>
      </c>
      <c r="G17" s="10">
        <v>239.55</v>
      </c>
      <c r="H17" s="10">
        <v>262.83999999999997</v>
      </c>
      <c r="I17" s="10">
        <v>332.62</v>
      </c>
      <c r="J17" s="10">
        <v>270.24</v>
      </c>
      <c r="K17" s="10">
        <v>214.79</v>
      </c>
      <c r="L17" s="10">
        <v>220.29</v>
      </c>
      <c r="M17" s="10">
        <v>273.52999999999997</v>
      </c>
      <c r="N17" s="20">
        <f t="shared" si="3"/>
        <v>3339.5499999999993</v>
      </c>
      <c r="O17" s="19" t="s">
        <v>64</v>
      </c>
      <c r="P17" s="2"/>
    </row>
    <row r="18" spans="1:16" ht="14.4" x14ac:dyDescent="0.3">
      <c r="A18" s="4" t="s">
        <v>39</v>
      </c>
      <c r="B18" s="10">
        <v>2198.15</v>
      </c>
      <c r="C18" s="10">
        <v>2198.15</v>
      </c>
      <c r="D18" s="10">
        <v>2198.15</v>
      </c>
      <c r="E18" s="10">
        <v>2198.15</v>
      </c>
      <c r="F18" s="10">
        <v>2198.15</v>
      </c>
      <c r="G18" s="10">
        <v>2198.15</v>
      </c>
      <c r="H18" s="10">
        <v>2198.15</v>
      </c>
      <c r="I18" s="10">
        <v>2198.15</v>
      </c>
      <c r="J18" s="10">
        <v>2198.15</v>
      </c>
      <c r="K18" s="10">
        <v>2198.15</v>
      </c>
      <c r="L18" s="10">
        <v>2198.15</v>
      </c>
      <c r="M18" s="10">
        <v>2198.15</v>
      </c>
      <c r="N18" s="20">
        <f>SUM(B18:M18)</f>
        <v>26377.800000000007</v>
      </c>
      <c r="O18" s="19" t="s">
        <v>66</v>
      </c>
      <c r="P18" s="2"/>
    </row>
    <row r="19" spans="1:16" ht="14.4" x14ac:dyDescent="0.3">
      <c r="A19" s="4" t="s">
        <v>42</v>
      </c>
      <c r="B19" s="10">
        <v>4000</v>
      </c>
      <c r="C19" s="10">
        <v>2000</v>
      </c>
      <c r="D19" s="10">
        <v>2000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20">
        <f t="shared" ref="N19:N22" si="4">SUM(B19:M19)</f>
        <v>8000</v>
      </c>
      <c r="O19" s="19" t="s">
        <v>64</v>
      </c>
      <c r="P19" s="2"/>
    </row>
    <row r="20" spans="1:16" ht="14.4" x14ac:dyDescent="0.3">
      <c r="A20" s="4" t="s">
        <v>43</v>
      </c>
      <c r="B20" s="10">
        <v>0</v>
      </c>
      <c r="C20" s="10">
        <v>0</v>
      </c>
      <c r="D20" s="10">
        <v>0</v>
      </c>
      <c r="E20" s="10">
        <v>4500</v>
      </c>
      <c r="F20" s="10">
        <v>3000</v>
      </c>
      <c r="G20" s="10">
        <v>3000</v>
      </c>
      <c r="H20" s="10">
        <v>3400</v>
      </c>
      <c r="I20" s="10">
        <v>3250</v>
      </c>
      <c r="J20" s="10">
        <v>0</v>
      </c>
      <c r="K20" s="10">
        <v>3000</v>
      </c>
      <c r="L20" s="10">
        <v>3000</v>
      </c>
      <c r="M20" s="10">
        <v>0</v>
      </c>
      <c r="N20" s="20">
        <f t="shared" si="4"/>
        <v>23150</v>
      </c>
      <c r="O20" s="19" t="s">
        <v>64</v>
      </c>
      <c r="P20" s="2"/>
    </row>
    <row r="21" spans="1:16" ht="14.4" x14ac:dyDescent="0.3">
      <c r="A21" s="4" t="s">
        <v>44</v>
      </c>
      <c r="B21" s="10">
        <v>1495.28</v>
      </c>
      <c r="C21" s="10">
        <v>1495.28</v>
      </c>
      <c r="D21" s="10">
        <v>1495.28</v>
      </c>
      <c r="E21" s="10">
        <v>1495.28</v>
      </c>
      <c r="F21" s="10">
        <v>1495.28</v>
      </c>
      <c r="G21" s="10">
        <v>1495.28</v>
      </c>
      <c r="H21" s="10">
        <v>1495.28</v>
      </c>
      <c r="I21" s="10">
        <v>1495.28</v>
      </c>
      <c r="J21" s="10">
        <v>1495.28</v>
      </c>
      <c r="K21" s="10">
        <v>4485.84</v>
      </c>
      <c r="L21" s="10">
        <v>1495.28</v>
      </c>
      <c r="M21" s="10">
        <v>0</v>
      </c>
      <c r="N21" s="20">
        <f t="shared" si="4"/>
        <v>19438.64</v>
      </c>
      <c r="O21" s="19" t="s">
        <v>64</v>
      </c>
      <c r="P21" s="2"/>
    </row>
    <row r="22" spans="1:16" ht="15" thickBot="1" x14ac:dyDescent="0.35">
      <c r="A22" s="4" t="s">
        <v>45</v>
      </c>
      <c r="B22" s="10">
        <v>3255.55</v>
      </c>
      <c r="C22" s="10">
        <v>175.55</v>
      </c>
      <c r="D22" s="10">
        <v>175.52</v>
      </c>
      <c r="E22" s="10">
        <v>175.55</v>
      </c>
      <c r="F22" s="10">
        <v>175.55</v>
      </c>
      <c r="G22" s="10">
        <v>0</v>
      </c>
      <c r="H22" s="10">
        <v>160.83000000000001</v>
      </c>
      <c r="I22" s="10">
        <v>1222.43</v>
      </c>
      <c r="J22" s="10">
        <v>1222.43</v>
      </c>
      <c r="K22" s="10">
        <v>1222.43</v>
      </c>
      <c r="L22" s="10">
        <v>1222.43</v>
      </c>
      <c r="M22" s="10">
        <v>1222.43</v>
      </c>
      <c r="N22" s="20">
        <f t="shared" si="4"/>
        <v>10230.700000000003</v>
      </c>
      <c r="O22" s="19" t="s">
        <v>64</v>
      </c>
      <c r="P22" s="2"/>
    </row>
    <row r="23" spans="1:16" x14ac:dyDescent="0.25">
      <c r="A23" s="17" t="s">
        <v>55</v>
      </c>
      <c r="B23" s="16">
        <f t="shared" ref="B23:N23" si="5">SUM(B15:B22)</f>
        <v>25037.98</v>
      </c>
      <c r="C23" s="16">
        <f t="shared" si="5"/>
        <v>7164.45</v>
      </c>
      <c r="D23" s="16">
        <f t="shared" si="5"/>
        <v>7180.04</v>
      </c>
      <c r="E23" s="16">
        <f t="shared" si="5"/>
        <v>9663.07</v>
      </c>
      <c r="F23" s="16">
        <f t="shared" si="5"/>
        <v>8139.52</v>
      </c>
      <c r="G23" s="16">
        <f t="shared" si="5"/>
        <v>7910.48</v>
      </c>
      <c r="H23" s="16">
        <f t="shared" si="5"/>
        <v>21341.599999999999</v>
      </c>
      <c r="I23" s="16">
        <f t="shared" si="5"/>
        <v>9475.9800000000014</v>
      </c>
      <c r="J23" s="16">
        <f t="shared" si="5"/>
        <v>6163.6</v>
      </c>
      <c r="K23" s="16">
        <f t="shared" si="5"/>
        <v>12098.710000000001</v>
      </c>
      <c r="L23" s="16">
        <f t="shared" si="5"/>
        <v>9113.65</v>
      </c>
      <c r="M23" s="16">
        <f t="shared" si="5"/>
        <v>4671.6100000000006</v>
      </c>
      <c r="N23" s="21">
        <f t="shared" si="5"/>
        <v>127960.69</v>
      </c>
      <c r="O23" s="2"/>
      <c r="P23" s="2"/>
    </row>
    <row r="24" spans="1:16" ht="14.4" thickBot="1" x14ac:dyDescent="0.3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2"/>
      <c r="O24" s="2"/>
      <c r="P24" s="2"/>
    </row>
    <row r="25" spans="1:16" ht="14.4" thickBot="1" x14ac:dyDescent="0.3">
      <c r="A25" s="15" t="s">
        <v>59</v>
      </c>
      <c r="B25" s="16">
        <f t="shared" ref="B25:N25" si="6">+B11-B23</f>
        <v>30533.789999999997</v>
      </c>
      <c r="C25" s="16">
        <f t="shared" si="6"/>
        <v>48407.32</v>
      </c>
      <c r="D25" s="16">
        <f t="shared" si="6"/>
        <v>48391.729999999996</v>
      </c>
      <c r="E25" s="16">
        <f t="shared" si="6"/>
        <v>46538.7</v>
      </c>
      <c r="F25" s="16">
        <f t="shared" si="6"/>
        <v>47502.25</v>
      </c>
      <c r="G25" s="16">
        <f t="shared" si="6"/>
        <v>47631.289999999994</v>
      </c>
      <c r="H25" s="16">
        <f t="shared" si="6"/>
        <v>34405.17</v>
      </c>
      <c r="I25" s="16">
        <f t="shared" si="6"/>
        <v>46280.789999999994</v>
      </c>
      <c r="J25" s="16">
        <f t="shared" si="6"/>
        <v>49593.17</v>
      </c>
      <c r="K25" s="16">
        <f t="shared" si="6"/>
        <v>43658.06</v>
      </c>
      <c r="L25" s="16">
        <f t="shared" si="6"/>
        <v>46693.119999999995</v>
      </c>
      <c r="M25" s="16">
        <f t="shared" si="6"/>
        <v>51135.159999999996</v>
      </c>
      <c r="N25" s="25">
        <f t="shared" si="6"/>
        <v>540770.55000000005</v>
      </c>
      <c r="O25" s="2"/>
      <c r="P25" s="2"/>
    </row>
    <row r="26" spans="1:16" ht="14.4" thickTop="1" x14ac:dyDescent="0.25"/>
  </sheetData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9AFE-A9B2-4055-AA20-6D9250CCBD9E}">
  <dimension ref="A1:P64"/>
  <sheetViews>
    <sheetView showGridLines="0" topLeftCell="A21" zoomScale="120" zoomScaleNormal="120" workbookViewId="0">
      <selection activeCell="E40" sqref="E40"/>
    </sheetView>
  </sheetViews>
  <sheetFormatPr defaultRowHeight="13.8" x14ac:dyDescent="0.25"/>
  <cols>
    <col min="1" max="1" width="34.88671875" style="3" bestFit="1" customWidth="1"/>
    <col min="2" max="3" width="8.77734375" style="3" bestFit="1" customWidth="1"/>
    <col min="4" max="4" width="8" style="3" bestFit="1" customWidth="1"/>
    <col min="5" max="5" width="7.88671875" style="3" bestFit="1" customWidth="1"/>
    <col min="6" max="6" width="8" style="3" bestFit="1" customWidth="1"/>
    <col min="7" max="8" width="7.88671875" style="3" bestFit="1" customWidth="1"/>
    <col min="9" max="10" width="8.6640625" style="3" bestFit="1" customWidth="1"/>
    <col min="11" max="11" width="7.88671875" style="3" bestFit="1" customWidth="1"/>
    <col min="12" max="12" width="8.77734375" style="3" bestFit="1" customWidth="1"/>
    <col min="13" max="14" width="8.6640625" style="3" bestFit="1" customWidth="1"/>
    <col min="15" max="16384" width="8.88671875" style="3"/>
  </cols>
  <sheetData>
    <row r="1" spans="1:16" ht="14.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</row>
    <row r="2" spans="1:16" ht="14.4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2"/>
    </row>
    <row r="3" spans="1:16" ht="15" thickBot="1" x14ac:dyDescent="0.3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2"/>
    </row>
    <row r="4" spans="1:16" ht="14.4" thickBot="1" x14ac:dyDescent="0.3">
      <c r="A4" s="4"/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2"/>
      <c r="P4" s="2"/>
    </row>
    <row r="5" spans="1:16" ht="14.4" thickBot="1" x14ac:dyDescent="0.3">
      <c r="A5" s="6" t="s">
        <v>16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8"/>
      <c r="P5" s="7"/>
    </row>
    <row r="6" spans="1:16" x14ac:dyDescent="0.25">
      <c r="A6" s="9" t="s">
        <v>16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2"/>
      <c r="P6" s="2"/>
    </row>
    <row r="7" spans="1:16" x14ac:dyDescent="0.25">
      <c r="A7" s="4" t="s">
        <v>17</v>
      </c>
      <c r="B7" s="10">
        <v>35830</v>
      </c>
      <c r="C7" s="10">
        <v>35830</v>
      </c>
      <c r="D7" s="10">
        <v>35830</v>
      </c>
      <c r="E7" s="10">
        <v>35865</v>
      </c>
      <c r="F7" s="10">
        <v>32595</v>
      </c>
      <c r="G7" s="10">
        <v>34813</v>
      </c>
      <c r="H7" s="10">
        <v>38221</v>
      </c>
      <c r="I7" s="10">
        <v>37638</v>
      </c>
      <c r="J7" s="10">
        <v>38544.68</v>
      </c>
      <c r="K7" s="10">
        <v>38849</v>
      </c>
      <c r="L7" s="10">
        <v>38249</v>
      </c>
      <c r="M7" s="10">
        <v>38849</v>
      </c>
      <c r="N7" s="10">
        <v>441113.68</v>
      </c>
      <c r="O7" s="2"/>
      <c r="P7" s="2"/>
    </row>
    <row r="8" spans="1:16" x14ac:dyDescent="0.25">
      <c r="A8" s="4" t="s">
        <v>18</v>
      </c>
      <c r="B8" s="10">
        <v>40</v>
      </c>
      <c r="C8" s="10">
        <v>40</v>
      </c>
      <c r="D8" s="10">
        <v>40</v>
      </c>
      <c r="E8" s="10">
        <v>180</v>
      </c>
      <c r="F8" s="10">
        <v>180</v>
      </c>
      <c r="G8" s="10">
        <v>30</v>
      </c>
      <c r="H8" s="10">
        <v>130</v>
      </c>
      <c r="I8" s="10">
        <v>140</v>
      </c>
      <c r="J8" s="10">
        <v>140</v>
      </c>
      <c r="K8" s="10">
        <v>140</v>
      </c>
      <c r="L8" s="10">
        <v>190</v>
      </c>
      <c r="M8" s="10">
        <v>190</v>
      </c>
      <c r="N8" s="10">
        <v>1440</v>
      </c>
      <c r="O8" s="2"/>
      <c r="P8" s="2"/>
    </row>
    <row r="9" spans="1:16" x14ac:dyDescent="0.25">
      <c r="A9" s="4" t="s">
        <v>19</v>
      </c>
      <c r="B9" s="10">
        <v>30</v>
      </c>
      <c r="C9" s="10">
        <v>30</v>
      </c>
      <c r="D9" s="10">
        <v>30</v>
      </c>
      <c r="E9" s="10">
        <v>30</v>
      </c>
      <c r="F9" s="10">
        <v>30</v>
      </c>
      <c r="G9" s="10">
        <v>30</v>
      </c>
      <c r="H9" s="10">
        <v>30</v>
      </c>
      <c r="I9" s="10">
        <v>30</v>
      </c>
      <c r="J9" s="10">
        <v>30</v>
      </c>
      <c r="K9" s="10">
        <v>30</v>
      </c>
      <c r="L9" s="10">
        <v>30</v>
      </c>
      <c r="M9" s="10">
        <v>30</v>
      </c>
      <c r="N9" s="10">
        <v>360</v>
      </c>
      <c r="O9" s="2"/>
      <c r="P9" s="2"/>
    </row>
    <row r="10" spans="1:16" x14ac:dyDescent="0.25">
      <c r="A10" s="4" t="s">
        <v>20</v>
      </c>
      <c r="B10" s="10">
        <v>0</v>
      </c>
      <c r="C10" s="10">
        <v>0</v>
      </c>
      <c r="D10" s="10">
        <v>0</v>
      </c>
      <c r="E10" s="10">
        <v>1700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1700</v>
      </c>
      <c r="O10" s="2"/>
      <c r="P10" s="2"/>
    </row>
    <row r="11" spans="1:16" x14ac:dyDescent="0.25">
      <c r="A11" s="4" t="s">
        <v>22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906.88</v>
      </c>
      <c r="I11" s="10">
        <v>878.54</v>
      </c>
      <c r="J11" s="10">
        <v>906.88</v>
      </c>
      <c r="K11" s="10">
        <v>906.88</v>
      </c>
      <c r="L11" s="10">
        <v>906.88</v>
      </c>
      <c r="M11" s="10">
        <v>906.88</v>
      </c>
      <c r="N11" s="10">
        <v>5412.94</v>
      </c>
      <c r="O11" s="2"/>
      <c r="P11" s="2"/>
    </row>
    <row r="12" spans="1:16" x14ac:dyDescent="0.25">
      <c r="A12" s="4" t="s">
        <v>23</v>
      </c>
      <c r="B12" s="10">
        <v>230</v>
      </c>
      <c r="C12" s="10">
        <v>230</v>
      </c>
      <c r="D12" s="10">
        <v>230</v>
      </c>
      <c r="E12" s="10">
        <v>720</v>
      </c>
      <c r="F12" s="10">
        <v>160</v>
      </c>
      <c r="G12" s="10">
        <v>210</v>
      </c>
      <c r="H12" s="10">
        <v>315</v>
      </c>
      <c r="I12" s="10">
        <v>315</v>
      </c>
      <c r="J12" s="10">
        <v>315</v>
      </c>
      <c r="K12" s="10">
        <v>315</v>
      </c>
      <c r="L12" s="10">
        <v>315</v>
      </c>
      <c r="M12" s="10">
        <v>315</v>
      </c>
      <c r="N12" s="10">
        <v>3670</v>
      </c>
      <c r="O12" s="2"/>
      <c r="P12" s="2"/>
    </row>
    <row r="13" spans="1:16" ht="14.4" thickBot="1" x14ac:dyDescent="0.3">
      <c r="A13" s="4" t="s">
        <v>28</v>
      </c>
      <c r="B13" s="10">
        <v>1100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601.80999999999995</v>
      </c>
      <c r="N13" s="10">
        <v>1701.81</v>
      </c>
      <c r="O13" s="2"/>
      <c r="P13" s="2"/>
    </row>
    <row r="14" spans="1:16" x14ac:dyDescent="0.25">
      <c r="A14" s="9" t="s">
        <v>29</v>
      </c>
      <c r="B14" s="11">
        <f t="shared" ref="B14:N14" si="0">SUM(B7:B13)</f>
        <v>37230</v>
      </c>
      <c r="C14" s="11">
        <f t="shared" si="0"/>
        <v>36130</v>
      </c>
      <c r="D14" s="11">
        <f t="shared" si="0"/>
        <v>36130</v>
      </c>
      <c r="E14" s="11">
        <f t="shared" si="0"/>
        <v>38495</v>
      </c>
      <c r="F14" s="11">
        <f t="shared" si="0"/>
        <v>32965</v>
      </c>
      <c r="G14" s="11">
        <f t="shared" si="0"/>
        <v>35083</v>
      </c>
      <c r="H14" s="11">
        <f t="shared" si="0"/>
        <v>39602.879999999997</v>
      </c>
      <c r="I14" s="11">
        <f t="shared" si="0"/>
        <v>39001.54</v>
      </c>
      <c r="J14" s="11">
        <f t="shared" si="0"/>
        <v>39936.559999999998</v>
      </c>
      <c r="K14" s="11">
        <f t="shared" si="0"/>
        <v>40240.879999999997</v>
      </c>
      <c r="L14" s="11">
        <f t="shared" si="0"/>
        <v>39690.879999999997</v>
      </c>
      <c r="M14" s="11">
        <f t="shared" si="0"/>
        <v>40892.689999999995</v>
      </c>
      <c r="N14" s="11">
        <f t="shared" si="0"/>
        <v>455398.43</v>
      </c>
      <c r="O14" s="2"/>
      <c r="P14" s="2"/>
    </row>
    <row r="15" spans="1:16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9" t="s">
        <v>61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2"/>
      <c r="P16" s="2"/>
    </row>
    <row r="17" spans="1:16" x14ac:dyDescent="0.25">
      <c r="A17" s="4" t="s">
        <v>30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111091.01</v>
      </c>
      <c r="N17" s="10">
        <v>111091.01</v>
      </c>
      <c r="O17" s="2"/>
      <c r="P17" s="2"/>
    </row>
    <row r="18" spans="1:16" x14ac:dyDescent="0.25">
      <c r="A18" s="4" t="s">
        <v>31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112026</v>
      </c>
      <c r="K18" s="10">
        <v>0</v>
      </c>
      <c r="L18" s="10">
        <v>0</v>
      </c>
      <c r="M18" s="10">
        <v>0</v>
      </c>
      <c r="N18" s="10">
        <v>112026</v>
      </c>
      <c r="O18" s="2"/>
      <c r="P18" s="2"/>
    </row>
    <row r="19" spans="1:16" x14ac:dyDescent="0.25">
      <c r="A19" s="4" t="s">
        <v>21</v>
      </c>
      <c r="B19" s="10">
        <v>2439.85</v>
      </c>
      <c r="C19" s="10">
        <v>2439.85</v>
      </c>
      <c r="D19" s="10">
        <v>2439.85</v>
      </c>
      <c r="E19" s="10">
        <v>2439.85</v>
      </c>
      <c r="F19" s="10">
        <v>2439.85</v>
      </c>
      <c r="G19" s="10">
        <v>2439.85</v>
      </c>
      <c r="H19" s="10">
        <v>2439.85</v>
      </c>
      <c r="I19" s="10">
        <v>2439.85</v>
      </c>
      <c r="J19" s="10">
        <v>2439.85</v>
      </c>
      <c r="K19" s="10">
        <v>2439.85</v>
      </c>
      <c r="L19" s="10">
        <v>2439.85</v>
      </c>
      <c r="M19" s="10">
        <v>2439.85</v>
      </c>
      <c r="N19" s="10">
        <v>29278.2</v>
      </c>
      <c r="O19" s="2"/>
      <c r="P19" s="2"/>
    </row>
    <row r="20" spans="1:16" x14ac:dyDescent="0.25">
      <c r="A20" s="4" t="s">
        <v>24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0.08</v>
      </c>
      <c r="H20" s="10">
        <v>0.21</v>
      </c>
      <c r="I20" s="10">
        <v>0.27</v>
      </c>
      <c r="J20" s="10">
        <v>0.36</v>
      </c>
      <c r="K20" s="10">
        <v>0.37</v>
      </c>
      <c r="L20" s="10">
        <v>0.17</v>
      </c>
      <c r="M20" s="10">
        <v>0.74</v>
      </c>
      <c r="N20" s="10">
        <v>2.2000000000000002</v>
      </c>
      <c r="O20" s="2"/>
      <c r="P20" s="2"/>
    </row>
    <row r="21" spans="1:16" x14ac:dyDescent="0.25">
      <c r="A21" s="4" t="s">
        <v>25</v>
      </c>
      <c r="B21" s="10">
        <v>0</v>
      </c>
      <c r="C21" s="10">
        <v>0</v>
      </c>
      <c r="D21" s="10">
        <v>0</v>
      </c>
      <c r="E21" s="10">
        <v>0</v>
      </c>
      <c r="F21" s="10">
        <v>50</v>
      </c>
      <c r="G21" s="10">
        <v>0</v>
      </c>
      <c r="H21" s="10">
        <v>0</v>
      </c>
      <c r="I21" s="10">
        <v>0</v>
      </c>
      <c r="J21" s="10">
        <v>0</v>
      </c>
      <c r="K21" s="10">
        <v>75</v>
      </c>
      <c r="L21" s="10">
        <v>0</v>
      </c>
      <c r="M21" s="10">
        <v>0</v>
      </c>
      <c r="N21" s="10">
        <v>125</v>
      </c>
      <c r="O21" s="2"/>
      <c r="P21" s="2"/>
    </row>
    <row r="22" spans="1:16" x14ac:dyDescent="0.25">
      <c r="A22" s="4" t="s">
        <v>26</v>
      </c>
      <c r="B22" s="10">
        <v>81.75</v>
      </c>
      <c r="C22" s="10">
        <v>109</v>
      </c>
      <c r="D22" s="10">
        <v>81.75</v>
      </c>
      <c r="E22" s="10">
        <v>109</v>
      </c>
      <c r="F22" s="10">
        <v>-81.75</v>
      </c>
      <c r="G22" s="10">
        <v>54.5</v>
      </c>
      <c r="H22" s="10">
        <v>58.3</v>
      </c>
      <c r="I22" s="10">
        <v>145.75</v>
      </c>
      <c r="J22" s="10">
        <v>132.26</v>
      </c>
      <c r="K22" s="10">
        <v>145.75</v>
      </c>
      <c r="L22" s="10">
        <v>0</v>
      </c>
      <c r="M22" s="10">
        <v>0</v>
      </c>
      <c r="N22" s="10">
        <v>836.31</v>
      </c>
      <c r="O22" s="2"/>
      <c r="P22" s="2"/>
    </row>
    <row r="23" spans="1:16" ht="14.4" thickBot="1" x14ac:dyDescent="0.3">
      <c r="A23" s="4" t="s">
        <v>27</v>
      </c>
      <c r="B23" s="10">
        <v>0.01</v>
      </c>
      <c r="C23" s="10">
        <v>0.01</v>
      </c>
      <c r="D23" s="10">
        <v>0</v>
      </c>
      <c r="E23" s="10">
        <v>0.01</v>
      </c>
      <c r="F23" s="10">
        <v>0.01</v>
      </c>
      <c r="G23" s="10">
        <v>0.01</v>
      </c>
      <c r="H23" s="10">
        <v>0</v>
      </c>
      <c r="I23" s="10">
        <v>65000.08</v>
      </c>
      <c r="J23" s="10">
        <v>0</v>
      </c>
      <c r="K23" s="10">
        <v>0</v>
      </c>
      <c r="L23" s="10">
        <v>-0.13</v>
      </c>
      <c r="M23" s="10">
        <v>0</v>
      </c>
      <c r="N23" s="10">
        <v>65000</v>
      </c>
      <c r="O23" s="2"/>
      <c r="P23" s="2"/>
    </row>
    <row r="24" spans="1:16" x14ac:dyDescent="0.25">
      <c r="A24" s="9" t="s">
        <v>62</v>
      </c>
      <c r="B24" s="11">
        <f>SUM(B17:B23)</f>
        <v>2521.61</v>
      </c>
      <c r="C24" s="11">
        <f t="shared" ref="C24:N24" si="1">SUM(C17:C23)</f>
        <v>2548.86</v>
      </c>
      <c r="D24" s="11">
        <f t="shared" si="1"/>
        <v>2521.6</v>
      </c>
      <c r="E24" s="11">
        <f t="shared" si="1"/>
        <v>2548.86</v>
      </c>
      <c r="F24" s="11">
        <f t="shared" si="1"/>
        <v>2408.11</v>
      </c>
      <c r="G24" s="11">
        <f t="shared" si="1"/>
        <v>2494.44</v>
      </c>
      <c r="H24" s="11">
        <f t="shared" si="1"/>
        <v>2498.36</v>
      </c>
      <c r="I24" s="11">
        <f t="shared" si="1"/>
        <v>67585.95</v>
      </c>
      <c r="J24" s="11">
        <f t="shared" si="1"/>
        <v>114598.47</v>
      </c>
      <c r="K24" s="11">
        <f t="shared" si="1"/>
        <v>2660.97</v>
      </c>
      <c r="L24" s="11">
        <f t="shared" si="1"/>
        <v>2439.89</v>
      </c>
      <c r="M24" s="11">
        <f t="shared" si="1"/>
        <v>113531.6</v>
      </c>
      <c r="N24" s="11">
        <f t="shared" si="1"/>
        <v>318358.72000000003</v>
      </c>
      <c r="O24" s="2"/>
      <c r="P24" s="2"/>
    </row>
    <row r="25" spans="1:16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12" t="s">
        <v>29</v>
      </c>
      <c r="B26" s="10">
        <v>39751.61</v>
      </c>
      <c r="C26" s="10">
        <v>38678.86</v>
      </c>
      <c r="D26" s="10">
        <v>38651.599999999999</v>
      </c>
      <c r="E26" s="10">
        <v>41043.86</v>
      </c>
      <c r="F26" s="10">
        <v>35373.11</v>
      </c>
      <c r="G26" s="10">
        <v>37577.440000000002</v>
      </c>
      <c r="H26" s="10">
        <v>42101.24</v>
      </c>
      <c r="I26" s="10">
        <v>106587.49</v>
      </c>
      <c r="J26" s="10">
        <v>154535.03</v>
      </c>
      <c r="K26" s="10">
        <v>42901.85</v>
      </c>
      <c r="L26" s="10">
        <v>42130.77</v>
      </c>
      <c r="M26" s="10">
        <v>154424.29</v>
      </c>
      <c r="N26" s="10">
        <v>773757.15</v>
      </c>
      <c r="O26" s="2"/>
      <c r="P26" s="2"/>
    </row>
    <row r="27" spans="1:16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14.4" thickBot="1" x14ac:dyDescent="0.3">
      <c r="A29" s="6" t="s">
        <v>32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8"/>
      <c r="O29" s="8"/>
      <c r="P29" s="7"/>
    </row>
    <row r="30" spans="1:16" x14ac:dyDescent="0.25">
      <c r="A30" s="9" t="s">
        <v>32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2"/>
      <c r="P30" s="2"/>
    </row>
    <row r="31" spans="1:16" x14ac:dyDescent="0.25">
      <c r="A31" s="4" t="s">
        <v>33</v>
      </c>
      <c r="B31" s="10">
        <v>2067.77</v>
      </c>
      <c r="C31" s="10">
        <v>2067.77</v>
      </c>
      <c r="D31" s="10">
        <v>2067.77</v>
      </c>
      <c r="E31" s="10">
        <v>2067.77</v>
      </c>
      <c r="F31" s="10">
        <v>2067.77</v>
      </c>
      <c r="G31" s="10">
        <v>2067.8000000000002</v>
      </c>
      <c r="H31" s="10">
        <v>2067.77</v>
      </c>
      <c r="I31" s="10">
        <v>2067.77</v>
      </c>
      <c r="J31" s="10">
        <v>2067.77</v>
      </c>
      <c r="K31" s="10">
        <v>2067.77</v>
      </c>
      <c r="L31" s="10">
        <v>2067.77</v>
      </c>
      <c r="M31" s="10">
        <v>2067.37</v>
      </c>
      <c r="N31" s="10">
        <v>24812.87</v>
      </c>
      <c r="O31" s="2"/>
      <c r="P31" s="2"/>
    </row>
    <row r="32" spans="1:16" x14ac:dyDescent="0.25">
      <c r="A32" s="4" t="s">
        <v>34</v>
      </c>
      <c r="B32" s="10">
        <v>0</v>
      </c>
      <c r="C32" s="10">
        <v>0</v>
      </c>
      <c r="D32" s="10">
        <v>0</v>
      </c>
      <c r="E32" s="10">
        <v>0</v>
      </c>
      <c r="F32" s="10">
        <v>0</v>
      </c>
      <c r="G32" s="10">
        <v>1059.3</v>
      </c>
      <c r="H32" s="10">
        <v>218.16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1277.46</v>
      </c>
      <c r="O32" s="2"/>
      <c r="P32" s="2"/>
    </row>
    <row r="33" spans="1:16" x14ac:dyDescent="0.25">
      <c r="A33" s="4" t="s">
        <v>35</v>
      </c>
      <c r="B33" s="10">
        <v>920.91</v>
      </c>
      <c r="C33" s="10">
        <v>920.91</v>
      </c>
      <c r="D33" s="10">
        <v>920.91</v>
      </c>
      <c r="E33" s="10">
        <v>920.91</v>
      </c>
      <c r="F33" s="10">
        <v>920.91</v>
      </c>
      <c r="G33" s="10">
        <v>920.91</v>
      </c>
      <c r="H33" s="10">
        <v>920.91</v>
      </c>
      <c r="I33" s="10">
        <v>1260.92</v>
      </c>
      <c r="J33" s="10">
        <v>1260.92</v>
      </c>
      <c r="K33" s="10">
        <v>1260.92</v>
      </c>
      <c r="L33" s="10">
        <v>1260.92</v>
      </c>
      <c r="M33" s="10">
        <v>1260.92</v>
      </c>
      <c r="N33" s="10">
        <v>12750.97</v>
      </c>
      <c r="O33" s="2"/>
      <c r="P33" s="2"/>
    </row>
    <row r="34" spans="1:16" x14ac:dyDescent="0.25">
      <c r="A34" s="4" t="s">
        <v>36</v>
      </c>
      <c r="B34" s="10">
        <v>0</v>
      </c>
      <c r="C34" s="10">
        <v>1440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1440</v>
      </c>
      <c r="M34" s="10">
        <v>0</v>
      </c>
      <c r="N34" s="10">
        <v>2880</v>
      </c>
      <c r="O34" s="2"/>
      <c r="P34" s="2"/>
    </row>
    <row r="35" spans="1:16" x14ac:dyDescent="0.25">
      <c r="A35" s="4" t="s">
        <v>37</v>
      </c>
      <c r="B35" s="10">
        <v>0</v>
      </c>
      <c r="C35" s="10">
        <v>203.42</v>
      </c>
      <c r="D35" s="10">
        <v>-203.42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377.83</v>
      </c>
      <c r="M35" s="10">
        <v>-256.01</v>
      </c>
      <c r="N35" s="10">
        <v>121.82</v>
      </c>
      <c r="O35" s="2"/>
      <c r="P35" s="2"/>
    </row>
    <row r="36" spans="1:16" x14ac:dyDescent="0.25">
      <c r="A36" s="4" t="s">
        <v>38</v>
      </c>
      <c r="B36" s="10">
        <v>264.5</v>
      </c>
      <c r="C36" s="10">
        <v>317.97000000000003</v>
      </c>
      <c r="D36" s="10">
        <v>333.59</v>
      </c>
      <c r="E36" s="10">
        <v>316.58999999999997</v>
      </c>
      <c r="F36" s="10">
        <v>293.04000000000002</v>
      </c>
      <c r="G36" s="10">
        <v>239.55</v>
      </c>
      <c r="H36" s="10">
        <v>262.83999999999997</v>
      </c>
      <c r="I36" s="10">
        <v>332.62</v>
      </c>
      <c r="J36" s="10">
        <v>270.24</v>
      </c>
      <c r="K36" s="10">
        <v>214.79</v>
      </c>
      <c r="L36" s="10">
        <v>220.29</v>
      </c>
      <c r="M36" s="10">
        <v>273.52999999999997</v>
      </c>
      <c r="N36" s="10">
        <v>3339.55</v>
      </c>
      <c r="O36" s="2"/>
      <c r="P36" s="2"/>
    </row>
    <row r="37" spans="1:16" x14ac:dyDescent="0.25">
      <c r="A37" s="4" t="s">
        <v>39</v>
      </c>
      <c r="B37" s="10">
        <v>6816.71</v>
      </c>
      <c r="C37" s="10">
        <v>8952.0300000000007</v>
      </c>
      <c r="D37" s="10">
        <v>8828.3799999999992</v>
      </c>
      <c r="E37" s="10">
        <v>2198.15</v>
      </c>
      <c r="F37" s="10">
        <v>1966.72</v>
      </c>
      <c r="G37" s="10">
        <v>2120.7399999999998</v>
      </c>
      <c r="H37" s="10">
        <v>2532.5100000000002</v>
      </c>
      <c r="I37" s="10">
        <v>2968.21</v>
      </c>
      <c r="J37" s="10">
        <v>2915.55</v>
      </c>
      <c r="K37" s="10">
        <v>3365.62</v>
      </c>
      <c r="L37" s="10">
        <v>2910.76</v>
      </c>
      <c r="M37" s="10">
        <v>3107.07</v>
      </c>
      <c r="N37" s="10">
        <v>48682.45</v>
      </c>
      <c r="O37" s="2"/>
      <c r="P37" s="2"/>
    </row>
    <row r="38" spans="1:16" x14ac:dyDescent="0.25">
      <c r="A38" s="4" t="s">
        <v>40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250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250</v>
      </c>
      <c r="O38" s="2"/>
      <c r="P38" s="2"/>
    </row>
    <row r="39" spans="1:16" x14ac:dyDescent="0.25">
      <c r="A39" s="4" t="s">
        <v>41</v>
      </c>
      <c r="B39" s="10">
        <v>-70376.63</v>
      </c>
      <c r="C39" s="10">
        <v>67594.81</v>
      </c>
      <c r="D39" s="10">
        <v>11452.06</v>
      </c>
      <c r="E39" s="10">
        <v>21804.44</v>
      </c>
      <c r="F39" s="10">
        <v>14168.4</v>
      </c>
      <c r="G39" s="10">
        <v>1491.42</v>
      </c>
      <c r="H39" s="10">
        <v>5898.75</v>
      </c>
      <c r="I39" s="10">
        <v>14412.73</v>
      </c>
      <c r="J39" s="10">
        <v>4288.03</v>
      </c>
      <c r="K39" s="10">
        <v>9648.16</v>
      </c>
      <c r="L39" s="10">
        <v>29981.17</v>
      </c>
      <c r="M39" s="10">
        <v>-6835.51</v>
      </c>
      <c r="N39" s="10">
        <v>103527.83</v>
      </c>
      <c r="O39" s="2"/>
      <c r="P39" s="2"/>
    </row>
    <row r="40" spans="1:16" x14ac:dyDescent="0.25">
      <c r="A40" s="4" t="s">
        <v>42</v>
      </c>
      <c r="B40" s="10">
        <v>4000</v>
      </c>
      <c r="C40" s="10">
        <v>2000</v>
      </c>
      <c r="D40" s="10">
        <v>2000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8000</v>
      </c>
      <c r="O40" s="2"/>
      <c r="P40" s="2"/>
    </row>
    <row r="41" spans="1:16" x14ac:dyDescent="0.25">
      <c r="A41" s="4" t="s">
        <v>43</v>
      </c>
      <c r="B41" s="10">
        <v>19150.5</v>
      </c>
      <c r="C41" s="10">
        <v>0</v>
      </c>
      <c r="D41" s="10">
        <v>0</v>
      </c>
      <c r="E41" s="10">
        <v>4500</v>
      </c>
      <c r="F41" s="10">
        <v>3000</v>
      </c>
      <c r="G41" s="10">
        <v>3000</v>
      </c>
      <c r="H41" s="10">
        <v>3400</v>
      </c>
      <c r="I41" s="10">
        <v>3250</v>
      </c>
      <c r="J41" s="10">
        <v>0</v>
      </c>
      <c r="K41" s="10">
        <v>3000</v>
      </c>
      <c r="L41" s="10">
        <v>3000</v>
      </c>
      <c r="M41" s="10">
        <v>0</v>
      </c>
      <c r="N41" s="10">
        <v>42300.5</v>
      </c>
      <c r="O41" s="2"/>
      <c r="P41" s="2"/>
    </row>
    <row r="42" spans="1:16" x14ac:dyDescent="0.25">
      <c r="A42" s="4" t="s">
        <v>44</v>
      </c>
      <c r="B42" s="10">
        <v>1495.28</v>
      </c>
      <c r="C42" s="10">
        <v>1495.28</v>
      </c>
      <c r="D42" s="10">
        <v>1495.28</v>
      </c>
      <c r="E42" s="10">
        <v>1495.28</v>
      </c>
      <c r="F42" s="10">
        <v>1495.28</v>
      </c>
      <c r="G42" s="10">
        <v>1495.28</v>
      </c>
      <c r="H42" s="10">
        <v>1495.28</v>
      </c>
      <c r="I42" s="10">
        <v>1495.28</v>
      </c>
      <c r="J42" s="10">
        <v>1495.28</v>
      </c>
      <c r="K42" s="10">
        <v>4485.84</v>
      </c>
      <c r="L42" s="10">
        <v>1495.28</v>
      </c>
      <c r="M42" s="10">
        <v>0</v>
      </c>
      <c r="N42" s="10">
        <v>19438.64</v>
      </c>
      <c r="O42" s="2"/>
      <c r="P42" s="2"/>
    </row>
    <row r="43" spans="1:16" x14ac:dyDescent="0.25">
      <c r="A43" s="4" t="s">
        <v>45</v>
      </c>
      <c r="B43" s="10">
        <v>3255.55</v>
      </c>
      <c r="C43" s="10">
        <v>175.55</v>
      </c>
      <c r="D43" s="10">
        <v>175.52</v>
      </c>
      <c r="E43" s="10">
        <v>175.55</v>
      </c>
      <c r="F43" s="10">
        <v>175.55</v>
      </c>
      <c r="G43" s="10">
        <v>0</v>
      </c>
      <c r="H43" s="10">
        <v>160.83000000000001</v>
      </c>
      <c r="I43" s="10">
        <v>1222.43</v>
      </c>
      <c r="J43" s="10">
        <v>1222.43</v>
      </c>
      <c r="K43" s="10">
        <v>1222.43</v>
      </c>
      <c r="L43" s="10">
        <v>1222.43</v>
      </c>
      <c r="M43" s="10">
        <v>1222.43</v>
      </c>
      <c r="N43" s="10">
        <v>10230.700000000001</v>
      </c>
      <c r="O43" s="2"/>
      <c r="P43" s="2"/>
    </row>
    <row r="44" spans="1:16" x14ac:dyDescent="0.25">
      <c r="A44" s="4" t="s">
        <v>46</v>
      </c>
      <c r="B44" s="10">
        <v>15</v>
      </c>
      <c r="C44" s="10">
        <v>15</v>
      </c>
      <c r="D44" s="10">
        <v>15</v>
      </c>
      <c r="E44" s="10">
        <v>15.12</v>
      </c>
      <c r="F44" s="10">
        <v>15</v>
      </c>
      <c r="G44" s="10">
        <v>15</v>
      </c>
      <c r="H44" s="10">
        <v>15</v>
      </c>
      <c r="I44" s="10">
        <v>15</v>
      </c>
      <c r="J44" s="10">
        <v>15</v>
      </c>
      <c r="K44" s="10">
        <v>15</v>
      </c>
      <c r="L44" s="10">
        <v>15</v>
      </c>
      <c r="M44" s="10">
        <v>0</v>
      </c>
      <c r="N44" s="10">
        <v>165.12</v>
      </c>
      <c r="O44" s="2"/>
      <c r="P44" s="2"/>
    </row>
    <row r="45" spans="1:16" x14ac:dyDescent="0.25">
      <c r="A45" s="4" t="s">
        <v>47</v>
      </c>
      <c r="B45" s="10">
        <v>0</v>
      </c>
      <c r="C45" s="10">
        <v>195</v>
      </c>
      <c r="D45" s="10">
        <v>1584.71</v>
      </c>
      <c r="E45" s="10">
        <v>0</v>
      </c>
      <c r="F45" s="10">
        <v>378</v>
      </c>
      <c r="G45" s="10">
        <v>0</v>
      </c>
      <c r="H45" s="10">
        <v>0</v>
      </c>
      <c r="I45" s="10">
        <v>765</v>
      </c>
      <c r="J45" s="10">
        <v>0</v>
      </c>
      <c r="K45" s="10">
        <v>0</v>
      </c>
      <c r="L45" s="10">
        <v>0</v>
      </c>
      <c r="M45" s="10">
        <v>225</v>
      </c>
      <c r="N45" s="10">
        <v>3147.71</v>
      </c>
      <c r="O45" s="2"/>
      <c r="P45" s="2"/>
    </row>
    <row r="46" spans="1:16" x14ac:dyDescent="0.25">
      <c r="A46" s="4" t="s">
        <v>48</v>
      </c>
      <c r="B46" s="10">
        <v>1475.1</v>
      </c>
      <c r="C46" s="10">
        <v>4500</v>
      </c>
      <c r="D46" s="10">
        <v>10960.25</v>
      </c>
      <c r="E46" s="10">
        <v>0</v>
      </c>
      <c r="F46" s="10">
        <v>5287.5</v>
      </c>
      <c r="G46" s="10">
        <v>702</v>
      </c>
      <c r="H46" s="10">
        <v>0</v>
      </c>
      <c r="I46" s="10">
        <v>0</v>
      </c>
      <c r="J46" s="10">
        <v>0</v>
      </c>
      <c r="K46" s="10">
        <v>2835</v>
      </c>
      <c r="L46" s="10">
        <v>9677.5</v>
      </c>
      <c r="M46" s="10">
        <v>612.25</v>
      </c>
      <c r="N46" s="10">
        <v>36049.599999999999</v>
      </c>
      <c r="O46" s="2"/>
      <c r="P46" s="2"/>
    </row>
    <row r="47" spans="1:16" x14ac:dyDescent="0.25">
      <c r="A47" s="4" t="s">
        <v>49</v>
      </c>
      <c r="B47" s="10">
        <v>213.75</v>
      </c>
      <c r="C47" s="10">
        <v>3918.75</v>
      </c>
      <c r="D47" s="10">
        <v>0</v>
      </c>
      <c r="E47" s="10">
        <v>356.25</v>
      </c>
      <c r="F47" s="10">
        <v>71.25</v>
      </c>
      <c r="G47" s="10">
        <v>0</v>
      </c>
      <c r="H47" s="10">
        <v>0</v>
      </c>
      <c r="I47" s="10">
        <v>71.25</v>
      </c>
      <c r="J47" s="10">
        <v>71.25</v>
      </c>
      <c r="K47" s="10">
        <v>0</v>
      </c>
      <c r="L47" s="10">
        <v>0</v>
      </c>
      <c r="M47" s="10">
        <v>0</v>
      </c>
      <c r="N47" s="10">
        <v>4702.5</v>
      </c>
      <c r="O47" s="2"/>
      <c r="P47" s="2"/>
    </row>
    <row r="48" spans="1:16" x14ac:dyDescent="0.25">
      <c r="A48" s="4" t="s">
        <v>50</v>
      </c>
      <c r="B48" s="10">
        <v>744.45</v>
      </c>
      <c r="C48" s="10">
        <v>744.45</v>
      </c>
      <c r="D48" s="10">
        <v>744.45</v>
      </c>
      <c r="E48" s="10">
        <v>744.45</v>
      </c>
      <c r="F48" s="10">
        <v>3409.37</v>
      </c>
      <c r="G48" s="10">
        <v>3409.37</v>
      </c>
      <c r="H48" s="10">
        <v>3409.37</v>
      </c>
      <c r="I48" s="10">
        <v>3409.37</v>
      </c>
      <c r="J48" s="10">
        <v>3409.37</v>
      </c>
      <c r="K48" s="10">
        <v>3409.37</v>
      </c>
      <c r="L48" s="10">
        <v>3409.37</v>
      </c>
      <c r="M48" s="10">
        <v>3409.37</v>
      </c>
      <c r="N48" s="10">
        <v>30252.76</v>
      </c>
      <c r="O48" s="2"/>
      <c r="P48" s="2"/>
    </row>
    <row r="49" spans="1:16" x14ac:dyDescent="0.25">
      <c r="A49" s="4" t="s">
        <v>51</v>
      </c>
      <c r="B49" s="10">
        <v>3587.15</v>
      </c>
      <c r="C49" s="10">
        <v>2640</v>
      </c>
      <c r="D49" s="10">
        <v>2640</v>
      </c>
      <c r="E49" s="10">
        <v>2742.76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11609.91</v>
      </c>
      <c r="O49" s="2"/>
      <c r="P49" s="2"/>
    </row>
    <row r="50" spans="1:16" x14ac:dyDescent="0.25">
      <c r="A50" s="4" t="s">
        <v>52</v>
      </c>
      <c r="B50" s="10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2"/>
      <c r="P50" s="2"/>
    </row>
    <row r="51" spans="1:16" x14ac:dyDescent="0.25">
      <c r="A51" s="4" t="s">
        <v>53</v>
      </c>
      <c r="B51" s="10">
        <v>3519.73</v>
      </c>
      <c r="C51" s="10">
        <v>3508.04</v>
      </c>
      <c r="D51" s="10">
        <v>3156.71</v>
      </c>
      <c r="E51" s="10">
        <v>3480.26</v>
      </c>
      <c r="F51" s="10">
        <v>3354.86</v>
      </c>
      <c r="G51" s="10">
        <v>3451.9</v>
      </c>
      <c r="H51" s="10">
        <v>3328.7</v>
      </c>
      <c r="I51" s="10">
        <v>3425.62</v>
      </c>
      <c r="J51" s="10">
        <v>5622.51</v>
      </c>
      <c r="K51" s="10">
        <v>5430.14</v>
      </c>
      <c r="L51" s="10">
        <v>5602.08</v>
      </c>
      <c r="M51" s="10">
        <v>5821.73</v>
      </c>
      <c r="N51" s="10">
        <v>49702.28</v>
      </c>
      <c r="O51" s="2"/>
      <c r="P51" s="2"/>
    </row>
    <row r="52" spans="1:16" ht="14.4" thickBot="1" x14ac:dyDescent="0.3">
      <c r="A52" s="4" t="s">
        <v>54</v>
      </c>
      <c r="B52" s="10">
        <v>0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290</v>
      </c>
      <c r="N52" s="10">
        <v>290</v>
      </c>
      <c r="O52" s="2"/>
      <c r="P52" s="2"/>
    </row>
    <row r="53" spans="1:16" x14ac:dyDescent="0.25">
      <c r="A53" s="9" t="s">
        <v>55</v>
      </c>
      <c r="B53" s="11">
        <v>-22850.23</v>
      </c>
      <c r="C53" s="11">
        <v>100688.98</v>
      </c>
      <c r="D53" s="11">
        <v>46171.21</v>
      </c>
      <c r="E53" s="11">
        <v>40817.53</v>
      </c>
      <c r="F53" s="11">
        <v>36603.65</v>
      </c>
      <c r="G53" s="11">
        <v>19973.27</v>
      </c>
      <c r="H53" s="11">
        <v>23960.12</v>
      </c>
      <c r="I53" s="11">
        <v>34696.199999999997</v>
      </c>
      <c r="J53" s="11">
        <v>22638.35</v>
      </c>
      <c r="K53" s="11">
        <v>36955.040000000001</v>
      </c>
      <c r="L53" s="11">
        <v>62680.4</v>
      </c>
      <c r="M53" s="11">
        <v>11198.15</v>
      </c>
      <c r="N53" s="11">
        <v>413532.67</v>
      </c>
      <c r="O53" s="2"/>
      <c r="P53" s="2"/>
    </row>
    <row r="54" spans="1:16" x14ac:dyDescent="0.25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25">
      <c r="A55" s="9" t="s">
        <v>56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2"/>
      <c r="P55" s="2"/>
    </row>
    <row r="56" spans="1:16" ht="14.4" thickBot="1" x14ac:dyDescent="0.3">
      <c r="A56" s="4" t="s">
        <v>57</v>
      </c>
      <c r="B56" s="10">
        <v>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105845.7</v>
      </c>
      <c r="K56" s="10">
        <v>0</v>
      </c>
      <c r="L56" s="10">
        <v>0</v>
      </c>
      <c r="M56" s="10">
        <v>96014.26</v>
      </c>
      <c r="N56" s="10">
        <v>201859.96</v>
      </c>
      <c r="O56" s="2"/>
      <c r="P56" s="2"/>
    </row>
    <row r="57" spans="1:16" x14ac:dyDescent="0.25">
      <c r="A57" s="9" t="s">
        <v>58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105845.7</v>
      </c>
      <c r="K57" s="11">
        <v>0</v>
      </c>
      <c r="L57" s="11">
        <v>0</v>
      </c>
      <c r="M57" s="11">
        <v>96014.26</v>
      </c>
      <c r="N57" s="11">
        <v>201859.96</v>
      </c>
      <c r="O57" s="2"/>
      <c r="P57" s="2"/>
    </row>
    <row r="58" spans="1:16" x14ac:dyDescent="0.25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s="12" t="s">
        <v>55</v>
      </c>
      <c r="B59" s="10">
        <v>-22850.23</v>
      </c>
      <c r="C59" s="10">
        <v>100688.98</v>
      </c>
      <c r="D59" s="10">
        <v>46171.21</v>
      </c>
      <c r="E59" s="10">
        <v>40817.53</v>
      </c>
      <c r="F59" s="10">
        <v>36603.65</v>
      </c>
      <c r="G59" s="10">
        <v>19973.27</v>
      </c>
      <c r="H59" s="10">
        <v>23960.12</v>
      </c>
      <c r="I59" s="10">
        <v>34696.199999999997</v>
      </c>
      <c r="J59" s="10">
        <v>128484.05</v>
      </c>
      <c r="K59" s="10">
        <v>36955.040000000001</v>
      </c>
      <c r="L59" s="10">
        <v>62680.4</v>
      </c>
      <c r="M59" s="10">
        <v>107212.41</v>
      </c>
      <c r="N59" s="10">
        <v>615392.63</v>
      </c>
      <c r="O59" s="2"/>
      <c r="P59" s="2"/>
    </row>
    <row r="60" spans="1:16" x14ac:dyDescent="0.25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4.4" thickBot="1" x14ac:dyDescent="0.3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s="4" t="s">
        <v>59</v>
      </c>
      <c r="B62" s="11">
        <v>62601.84</v>
      </c>
      <c r="C62" s="11">
        <v>-62010.12</v>
      </c>
      <c r="D62" s="11">
        <v>-7519.61</v>
      </c>
      <c r="E62" s="11">
        <v>226.33</v>
      </c>
      <c r="F62" s="11">
        <v>-1230.54</v>
      </c>
      <c r="G62" s="11">
        <v>17604.169999999998</v>
      </c>
      <c r="H62" s="11">
        <v>18141.12</v>
      </c>
      <c r="I62" s="11">
        <v>71891.289999999994</v>
      </c>
      <c r="J62" s="11">
        <v>26050.98</v>
      </c>
      <c r="K62" s="11">
        <v>5946.81</v>
      </c>
      <c r="L62" s="11">
        <v>-20549.63</v>
      </c>
      <c r="M62" s="11">
        <v>47211.88</v>
      </c>
      <c r="N62" s="11">
        <v>158364.51999999999</v>
      </c>
      <c r="O62" s="2"/>
      <c r="P62" s="2"/>
    </row>
    <row r="63" spans="1:16" ht="14.4" thickBot="1" x14ac:dyDescent="0.3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s="4" t="s">
        <v>60</v>
      </c>
      <c r="B64" s="11">
        <v>62601.84</v>
      </c>
      <c r="C64" s="11">
        <v>-62010.12</v>
      </c>
      <c r="D64" s="11">
        <v>-7519.61</v>
      </c>
      <c r="E64" s="11">
        <v>226.33</v>
      </c>
      <c r="F64" s="11">
        <v>-1230.54</v>
      </c>
      <c r="G64" s="11">
        <v>17604.169999999998</v>
      </c>
      <c r="H64" s="11">
        <v>18141.12</v>
      </c>
      <c r="I64" s="11">
        <v>71891.289999999994</v>
      </c>
      <c r="J64" s="11">
        <v>26050.98</v>
      </c>
      <c r="K64" s="11">
        <v>5946.81</v>
      </c>
      <c r="L64" s="11">
        <v>-20549.63</v>
      </c>
      <c r="M64" s="11">
        <v>47211.88</v>
      </c>
      <c r="N64" s="11">
        <v>158364.51999999999</v>
      </c>
      <c r="O64" s="2"/>
      <c r="P64" s="2"/>
    </row>
  </sheetData>
  <pageMargins left="0.75" right="0.75" top="1" bottom="1" header="0.5" footer="0.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52E55C683E34428C5197437A04D8FB" ma:contentTypeVersion="12" ma:contentTypeDescription="Create a new document." ma:contentTypeScope="" ma:versionID="f9e05a7de8480c3c21511938d37a53d5">
  <xsd:schema xmlns:xsd="http://www.w3.org/2001/XMLSchema" xmlns:xs="http://www.w3.org/2001/XMLSchema" xmlns:p="http://schemas.microsoft.com/office/2006/metadata/properties" xmlns:ns3="3bd74305-71b3-46ea-870e-5092377310d0" xmlns:ns4="438ceeb0-ec20-43ba-a615-76ae6163c10a" targetNamespace="http://schemas.microsoft.com/office/2006/metadata/properties" ma:root="true" ma:fieldsID="f899e172722715bff7568f178c51aff5" ns3:_="" ns4:_="">
    <xsd:import namespace="3bd74305-71b3-46ea-870e-5092377310d0"/>
    <xsd:import namespace="438ceeb0-ec20-43ba-a615-76ae6163c10a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4305-71b3-46ea-870e-5092377310d0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8ceeb0-ec20-43ba-a615-76ae6163c10a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bd74305-71b3-46ea-870e-5092377310d0" xsi:nil="true"/>
  </documentManagement>
</p:properties>
</file>

<file path=customXml/itemProps1.xml><?xml version="1.0" encoding="utf-8"?>
<ds:datastoreItem xmlns:ds="http://schemas.openxmlformats.org/officeDocument/2006/customXml" ds:itemID="{A19816DC-019B-4A5D-9727-231F832A8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4305-71b3-46ea-870e-5092377310d0"/>
    <ds:schemaRef ds:uri="438ceeb0-ec20-43ba-a615-76ae6163c1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1F6CD9-F514-4865-8996-3EC44F7609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B6D565-0AB4-4EF7-8568-C8CA230D259A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3bd74305-71b3-46ea-870e-5092377310d0"/>
    <ds:schemaRef ds:uri="438ceeb0-ec20-43ba-a615-76ae6163c10a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509 Financials</vt:lpstr>
      <vt:lpstr>IncomeStatementTrend 7 - 23 - 2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Income Statement</dc:title>
  <dc:creator>Jeffrey Chen</dc:creator>
  <cp:lastModifiedBy>Peter Gray</cp:lastModifiedBy>
  <cp:lastPrinted>2026-07-27T17:09:04Z</cp:lastPrinted>
  <dcterms:created xsi:type="dcterms:W3CDTF">2026-07-23T20:24:17Z</dcterms:created>
  <dcterms:modified xsi:type="dcterms:W3CDTF">2026-07-27T17:23:54Z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0x0101000252E55C683E34428C5197437A04D8FB</vt:lpwstr>
  </property>
</Properties>
</file>