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ortfolio Summary" sheetId="1" state="visible" r:id="rId3"/>
    <sheet name="Property Detail" sheetId="2" state="visible" r:id="rId4"/>
    <sheet name="Unit Mix" sheetId="3" state="visible" r:id="rId5"/>
    <sheet name="T-12 Income Statement" sheetId="4" state="visible" r:id="rId6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<sst xmlns="http://schemas.openxmlformats.org/spreadsheetml/2006/main" count="188" uniqueCount="175">
  <si>
    <t xml:space="preserve">UC COLLECTIVE</t>
  </si>
  <si>
    <t xml:space="preserve">Clifton Apartment Portfolio, University of Cincinnati District  |  Off-Market, Offered Directly by Ownership</t>
  </si>
  <si>
    <t xml:space="preserve">Financial basis: T-12 actual, September 2025 - August 2026.  Units, occupancy and rents: rent roll dated September 2026.</t>
  </si>
  <si>
    <t xml:space="preserve">Metric</t>
  </si>
  <si>
    <t xml:space="preserve">T-12 Actual</t>
  </si>
  <si>
    <t xml:space="preserve">Current NOI (annualized)</t>
  </si>
  <si>
    <t xml:space="preserve">Properties</t>
  </si>
  <si>
    <t xml:space="preserve">Total units</t>
  </si>
  <si>
    <t xml:space="preserve">Units occupied</t>
  </si>
  <si>
    <t xml:space="preserve">Occupancy</t>
  </si>
  <si>
    <t xml:space="preserve">Total revenue (T-12 actual)</t>
  </si>
  <si>
    <t xml:space="preserve">Operating expenses (T-12 actual)</t>
  </si>
  <si>
    <t xml:space="preserve">Net operating income (T-12 actual)</t>
  </si>
  <si>
    <t xml:space="preserve">Operating expense ratio</t>
  </si>
  <si>
    <t xml:space="preserve">Avg. in-place charges / occupied unit (incl. all monthly fees)</t>
  </si>
  <si>
    <t xml:space="preserve">Avg. in-place base rent / occupied unit</t>
  </si>
  <si>
    <t xml:space="preserve">NOI per total unit</t>
  </si>
  <si>
    <t xml:space="preserve">Total rentable square footage</t>
  </si>
  <si>
    <t xml:space="preserve">Basis of presentation</t>
  </si>
  <si>
    <t xml:space="preserve">Revenue, operating expenses and NOI are T-12 actual for the twelve months ended 31 August 2026, taken from the property income</t>
  </si>
  <si>
    <t xml:space="preserve">statements without normalization or adjustment. Operating expenses exclude mortgage interest, depreciation, amortization and capital</t>
  </si>
  <si>
    <t xml:space="preserve">expenditures, each reported below the NOI line in the source statements. All 104 units are in service and occupied.</t>
  </si>
  <si>
    <t xml:space="preserve">Current NOI</t>
  </si>
  <si>
    <t xml:space="preserve">The Current NOI column runs the September 2026 rent roll for a full twelve months at today's occupancy: in-place contract rents</t>
  </si>
  <si>
    <t xml:space="preserve">and recurring monthly fees of $127,313 per month, plus $65,379 of other income at T-12 actual, with operating expenses held at T-12</t>
  </si>
  <si>
    <t xml:space="preserve">actual. It uses in-place contract rents, not market rents, and assumes no vacancy, turnover, concessions or credit loss - against which</t>
  </si>
  <si>
    <t xml:space="preserve">the T-12 carried $93,125 of vacancy loss, $14,032 of non-revenue units, $7,247 of bad debt and $2,206 of concessions. It is an</t>
  </si>
  <si>
    <t xml:space="preserve">annualization of the current rent roll, not a forecast; a buyer should apply its own vacancy and expense assumptions.</t>
  </si>
  <si>
    <t xml:space="preserve">All 104 units were occupied at the September 2026 rent roll date, and every lease runs to at least 20 July 2027, so physical and leased</t>
  </si>
  <si>
    <t xml:space="preserve">occupancy are both 100%. There are no vacant units, no units held offline and no excluded units at any property.</t>
  </si>
  <si>
    <t xml:space="preserve">Rents</t>
  </si>
  <si>
    <t xml:space="preserve">In-place charges are scheduled base rent plus all recurring monthly fees (utility charges, pet fees, trash, water/sewer and liability insurance).</t>
  </si>
  <si>
    <t xml:space="preserve">Market rent, where quoted, is a base-rent figure, so base rent is shown alongside for a like-for-like comparison.</t>
  </si>
  <si>
    <t xml:space="preserve">Market data cited in the offering package</t>
  </si>
  <si>
    <t xml:space="preserve">University of Cincinnati official fall 2025 headcount 53,682, a record; more than 55,000</t>
  </si>
  <si>
    <t xml:space="preserve">projected for fall 2026 with the largest first-year class - University of Cincinnati. UC Health reports 12,000+ employees across 60+</t>
  </si>
  <si>
    <t xml:space="preserve">locations; Cincinnati Children's reports 19,000+ employees system-wide. Cincinnati Zoo &amp; Botanical Garden reports 1.7m+ annual visitors</t>
  </si>
  <si>
    <t xml:space="preserve">and $169m of annual economic impact.</t>
  </si>
  <si>
    <t xml:space="preserve">Property financials</t>
  </si>
  <si>
    <t xml:space="preserve">The underlying T-12 income statement and September 2026 rent roll are available at:</t>
  </si>
  <si>
    <t xml:space="preserve">https://www.dropbox.com/scl/fo/xspj8fi5jw5ivxybq19yn/AOHJh7VIhbcr7HYr323qpr8?rlkey=hpcuj9ztuwi5q3wecyfi1veph&amp;dl=0</t>
  </si>
  <si>
    <t xml:space="preserve">Pricing and diligence</t>
  </si>
  <si>
    <t xml:space="preserve">No asking price is published; pricing is open to market and offers will be evaluated on terms, timing and certainty of close.</t>
  </si>
  <si>
    <t xml:space="preserve">This workbook is for preliminary evaluation and is not a substitute for a buyer's own</t>
  </si>
  <si>
    <t xml:space="preserve">review of the underlying rent rolls, income statements, leases, tax bills and property condition.</t>
  </si>
  <si>
    <t xml:space="preserve">PROPERTY-LEVEL DETAIL</t>
  </si>
  <si>
    <t xml:space="preserve">Revenue / expenses / NOI: T-12 actual (Sep 2025 - Aug 2026). Units, occupancy and rents: September 2026 rent roll. All 104 units are in service and occupied.</t>
  </si>
  <si>
    <t xml:space="preserve">Collection</t>
  </si>
  <si>
    <t xml:space="preserve">Property</t>
  </si>
  <si>
    <t xml:space="preserve">Neighborhood</t>
  </si>
  <si>
    <t xml:space="preserve">Leased units</t>
  </si>
  <si>
    <t xml:space="preserve">In-place charges / mo (incl. fees)</t>
  </si>
  <si>
    <t xml:space="preserve">T-12 revenue</t>
  </si>
  <si>
    <t xml:space="preserve">T-12 op. expenses</t>
  </si>
  <si>
    <t xml:space="preserve">T-12 NOI</t>
  </si>
  <si>
    <t xml:space="preserve">Occupancy - leased</t>
  </si>
  <si>
    <t xml:space="preserve">Base rent / mo</t>
  </si>
  <si>
    <t xml:space="preserve">UC</t>
  </si>
  <si>
    <t xml:space="preserve">2805 Digby Avenue</t>
  </si>
  <si>
    <t xml:space="preserve">Clifton</t>
  </si>
  <si>
    <t xml:space="preserve">274 Senator Place</t>
  </si>
  <si>
    <t xml:space="preserve">384 Probasco Street</t>
  </si>
  <si>
    <t xml:space="preserve">2409–2417 W Clifton Ave</t>
  </si>
  <si>
    <t xml:space="preserve">618 Probasco Street</t>
  </si>
  <si>
    <t xml:space="preserve">356 Probasco Street</t>
  </si>
  <si>
    <t xml:space="preserve">Portfolio Total</t>
  </si>
  <si>
    <t xml:space="preserve">Leased units are units occupied at the September 2026 rent roll date plus units that were vacant but already carried a signed future</t>
  </si>
  <si>
    <t xml:space="preserve">lease. Portfolio-level occupied and pre-leased counts are shown on the Portfolio Summary tab.</t>
  </si>
  <si>
    <t xml:space="preserve">In-place charges are scheduled base rent PLUS all recurring monthly fees (utility charges, pet fees, trash, water/sewer and</t>
  </si>
  <si>
    <t xml:space="preserve">liability insurance fees). Base rent is shown in the final column for a like-for-like comparison against market rent.</t>
  </si>
  <si>
    <t xml:space="preserve">UNIT MIX &amp; SQUARE FOOTAGE</t>
  </si>
  <si>
    <t xml:space="preserve">Per the September 2026 rent roll. Avg. charges is the average total monthly charge per occupied unit - base rent plus all recurring monthly fees.</t>
  </si>
  <si>
    <t xml:space="preserve">UC Collective</t>
  </si>
  <si>
    <t xml:space="preserve">Floorplan</t>
  </si>
  <si>
    <t xml:space="preserve">Units</t>
  </si>
  <si>
    <t xml:space="preserve">% of Mix</t>
  </si>
  <si>
    <t xml:space="preserve">Avg. SF</t>
  </si>
  <si>
    <t xml:space="preserve">Avg. Charges (incl. fees)</t>
  </si>
  <si>
    <t xml:space="preserve">Charges / SF</t>
  </si>
  <si>
    <t xml:space="preserve">Studio</t>
  </si>
  <si>
    <t xml:space="preserve">One Bedroom</t>
  </si>
  <si>
    <t xml:space="preserve">Two Bedroom</t>
  </si>
  <si>
    <t xml:space="preserve">Three Bedroom</t>
  </si>
  <si>
    <t xml:space="preserve">Total / Weighted Average</t>
  </si>
  <si>
    <t xml:space="preserve">Total rentable square footage: 142,998 SF across 177 units.</t>
  </si>
  <si>
    <t xml:space="preserve">4330 Smith Road unit 17 is listed in the rent roll only as “Basement #17”; ownership confirms it is a two-bedroom and it is grouped accordingly.</t>
  </si>
  <si>
    <t xml:space="preserve">UC COLLECTIVE — T-12 INCOME STATEMENT BY PROPERTY</t>
  </si>
  <si>
    <t xml:space="preserve">Accrual basis. Twelve months ended 31 August 2026. Reproduced from the property income statements without adjustment.</t>
  </si>
  <si>
    <t xml:space="preserve">Account</t>
  </si>
  <si>
    <t xml:space="preserve">2409-2417 W. Clifton Ave</t>
  </si>
  <si>
    <t xml:space="preserve">2805 Digby Ave</t>
  </si>
  <si>
    <t xml:space="preserve">356 Probasco St</t>
  </si>
  <si>
    <t xml:space="preserve">384 Probasco</t>
  </si>
  <si>
    <t xml:space="preserve">618 Probasco St</t>
  </si>
  <si>
    <t xml:space="preserve">Total</t>
  </si>
  <si>
    <t xml:space="preserve">Market Rent</t>
  </si>
  <si>
    <t xml:space="preserve">Gain/(Loss) On Lease</t>
  </si>
  <si>
    <t xml:space="preserve">Vacancy Loss</t>
  </si>
  <si>
    <t xml:space="preserve">Non-Revenue Units</t>
  </si>
  <si>
    <t xml:space="preserve">Concessions</t>
  </si>
  <si>
    <t xml:space="preserve">Bad Debt - Write off uncollectible</t>
  </si>
  <si>
    <t xml:space="preserve">Total Rental Revenue</t>
  </si>
  <si>
    <t xml:space="preserve">Application Fees</t>
  </si>
  <si>
    <t xml:space="preserve">Attorney Fees</t>
  </si>
  <si>
    <t xml:space="preserve">Garage Fees</t>
  </si>
  <si>
    <t xml:space="preserve">Late Fees</t>
  </si>
  <si>
    <t xml:space="preserve">Laundry Income</t>
  </si>
  <si>
    <t xml:space="preserve">Lease Initiation Fee</t>
  </si>
  <si>
    <t xml:space="preserve">Liability Insurance Fees</t>
  </si>
  <si>
    <t xml:space="preserve">Lock Out Fees</t>
  </si>
  <si>
    <t xml:space="preserve">Parking Fees</t>
  </si>
  <si>
    <t xml:space="preserve">Monthly Pet Fees</t>
  </si>
  <si>
    <t xml:space="preserve">NSF Return Fees</t>
  </si>
  <si>
    <t xml:space="preserve">Non-Refundable Pet Fees</t>
  </si>
  <si>
    <t xml:space="preserve">Tenant Move Out Charges</t>
  </si>
  <si>
    <t xml:space="preserve">Tenant Charges</t>
  </si>
  <si>
    <t xml:space="preserve">Trash Removal Fees</t>
  </si>
  <si>
    <t xml:space="preserve">Utility Fees</t>
  </si>
  <si>
    <t xml:space="preserve">Water/Sewer Fees</t>
  </si>
  <si>
    <t xml:space="preserve">Total Other Rental Revenue</t>
  </si>
  <si>
    <t xml:space="preserve">Total Revenue</t>
  </si>
  <si>
    <t xml:space="preserve">Allocated Maintenance Payroll</t>
  </si>
  <si>
    <t xml:space="preserve">Total Payroll and Benefits</t>
  </si>
  <si>
    <t xml:space="preserve">Electricity and Gas</t>
  </si>
  <si>
    <t xml:space="preserve">Water and Sewer</t>
  </si>
  <si>
    <t xml:space="preserve">Trash Removal</t>
  </si>
  <si>
    <t xml:space="preserve">Total Utilities</t>
  </si>
  <si>
    <t xml:space="preserve">Contracted Labor</t>
  </si>
  <si>
    <t xml:space="preserve">Total Contracted Expenses</t>
  </si>
  <si>
    <t xml:space="preserve">Pest Control Services</t>
  </si>
  <si>
    <t xml:space="preserve">Snow Removal and Supplies</t>
  </si>
  <si>
    <t xml:space="preserve">Appliances</t>
  </si>
  <si>
    <t xml:space="preserve">Bathrooms</t>
  </si>
  <si>
    <t xml:space="preserve">Cleaning and Janitorial</t>
  </si>
  <si>
    <t xml:space="preserve">Drywall Repairs</t>
  </si>
  <si>
    <t xml:space="preserve">Doors and Windows</t>
  </si>
  <si>
    <t xml:space="preserve">Electrical</t>
  </si>
  <si>
    <t xml:space="preserve">Fire/Safety &amp; Security</t>
  </si>
  <si>
    <t xml:space="preserve">HVAC</t>
  </si>
  <si>
    <t xml:space="preserve">Keys and Locks</t>
  </si>
  <si>
    <t xml:space="preserve">Landscaping</t>
  </si>
  <si>
    <t xml:space="preserve">Laundry Expenses</t>
  </si>
  <si>
    <t xml:space="preserve">Light Fixtures</t>
  </si>
  <si>
    <t xml:space="preserve">Materials</t>
  </si>
  <si>
    <t xml:space="preserve">Miscellaneous R&amp;M</t>
  </si>
  <si>
    <t xml:space="preserve">Painting Expenses</t>
  </si>
  <si>
    <t xml:space="preserve">Plumbing Expenses</t>
  </si>
  <si>
    <t xml:space="preserve">Roofing Expenses</t>
  </si>
  <si>
    <t xml:space="preserve">Signs</t>
  </si>
  <si>
    <t xml:space="preserve">Allocated Maintenance Expense</t>
  </si>
  <si>
    <t xml:space="preserve">Total Repair and Maintenance</t>
  </si>
  <si>
    <t xml:space="preserve">Turn Cleaning</t>
  </si>
  <si>
    <t xml:space="preserve">Turn Fixtures</t>
  </si>
  <si>
    <t xml:space="preserve">Turn Flooring</t>
  </si>
  <si>
    <t xml:space="preserve">Turn Keys and Locks</t>
  </si>
  <si>
    <t xml:space="preserve">Turn Labor</t>
  </si>
  <si>
    <t xml:space="preserve">Turn Materials</t>
  </si>
  <si>
    <t xml:space="preserve">Turn Miscellaneous</t>
  </si>
  <si>
    <t xml:space="preserve">Turn Painting</t>
  </si>
  <si>
    <t xml:space="preserve">Turn Appliances</t>
  </si>
  <si>
    <t xml:space="preserve">Total Turn Expenses</t>
  </si>
  <si>
    <t xml:space="preserve">Management Fees</t>
  </si>
  <si>
    <t xml:space="preserve">Insurance - Property</t>
  </si>
  <si>
    <t xml:space="preserve">Real Estate Taxes</t>
  </si>
  <si>
    <t xml:space="preserve">Total Other Operating Expenses</t>
  </si>
  <si>
    <t xml:space="preserve">Advertising, Marketing, &amp; Promotion</t>
  </si>
  <si>
    <t xml:space="preserve">Fines and Penalties</t>
  </si>
  <si>
    <t xml:space="preserve">Dues and Subscriptions</t>
  </si>
  <si>
    <t xml:space="preserve">Legal Expense</t>
  </si>
  <si>
    <t xml:space="preserve">Licenses and Permits</t>
  </si>
  <si>
    <t xml:space="preserve">Parking Expense</t>
  </si>
  <si>
    <t xml:space="preserve">Postage</t>
  </si>
  <si>
    <t xml:space="preserve">Total General and Administrative</t>
  </si>
  <si>
    <t xml:space="preserve">Total Operating Expenses</t>
  </si>
  <si>
    <t xml:space="preserve">Net Operating Income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</si>
</sst>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0"/>
    <numFmt numFmtId="166" formatCode="0.0%"/>
    <numFmt numFmtId="167" formatCode="\$#,##0;&quot;($&quot;#,##0\);\-"/>
    <numFmt numFmtId="168" formatCode="#,##0"/>
    <numFmt numFmtId="169" formatCode="\$#,##0.00"/>
  </numFmts>
  <fonts count="21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6"/>
      <color rgb="FF16293F"/>
      <name val="Arial"/>
      <family val="0"/>
      <charset val="1"/>
    </font>
    <font>
      <sz val="10"/>
      <color rgb="FF595959"/>
      <name val="Arial"/>
      <family val="0"/>
      <charset val="1"/>
    </font>
    <font>
      <b val="true"/>
      <sz val="9"/>
      <color rgb="FF9A7828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sz val="10"/>
      <color rgb="FF000000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b val="true"/>
      <sz val="11"/>
      <color rgb="FFFFFFFF"/>
      <name val="Arial"/>
      <family val="0"/>
      <charset val="1"/>
    </font>
    <font>
      <b val="true"/>
      <sz val="11"/>
      <color rgb="FF16293F"/>
      <name val="Arial"/>
      <family val="0"/>
      <charset val="1"/>
    </font>
    <font>
      <sz val="9"/>
      <color rgb="FF595959"/>
      <name val="Arial"/>
      <family val="0"/>
      <charset val="1"/>
    </font>
    <font>
      <b val="true"/>
      <sz val="14"/>
      <color rgb="FF16293F"/>
      <name val="Arial"/>
      <family val="0"/>
      <charset val="1"/>
    </font>
    <font>
      <b val="true"/>
      <sz val="9"/>
      <color rgb="FFFFFFFF"/>
      <name val="Arial"/>
      <family val="0"/>
      <charset val="1"/>
    </font>
    <font>
      <b val="true"/>
      <sz val="11"/>
      <color rgb="FF9A7828"/>
      <name val="Arial"/>
      <family val="0"/>
      <charset val="1"/>
    </font>
    <font>
      <b val="true"/>
      <sz val="10"/>
      <color rgb="FF16293F"/>
      <name val="Arial"/>
      <family val="0"/>
      <charset val="1"/>
    </font>
    <font>
      <b val="true"/>
      <sz val="13"/>
      <color rgb="FF16293F"/>
      <name val="Arial"/>
      <family val="0"/>
      <charset val="1"/>
    </font>
    <font>
      <b val="true"/>
      <sz val="8"/>
      <color rgb="FFFFFFFF"/>
      <name val="Arial"/>
      <family val="0"/>
      <charset val="1"/>
    </font>
    <font>
      <sz val="9"/>
      <color rgb="FF000000"/>
      <name val="Arial"/>
      <family val="0"/>
      <charset val="1"/>
    </font>
    <font>
      <b val="true"/>
      <sz val="9"/>
      <color rgb="FF16293F"/>
      <name val="Arial"/>
      <family val="0"/>
      <charset val="1"/>
    </font>
  </fonts>
  <fills count="4">
    <fill>
      <patternFill patternType="none"/>
    </fill>
    <fill>
      <patternFill patternType="gray125"/>
    </fill>
    <fill>
      <patternFill patternType="solid">
        <fgColor rgb="FF16293F"/>
        <bgColor rgb="FF003366"/>
      </patternFill>
    </fill>
    <fill>
      <patternFill patternType="solid">
        <fgColor rgb="FFF2F2EF"/>
        <bgColor rgb="FFFFFFFF"/>
      </patternFill>
    </fill>
  </fills>
  <borders count="3">
    <border diagonalUp="false" diagonalDown="false">
      <left/>
      <right/>
      <top/>
      <bottom/>
      <diagonal/>
    </border>
    <border diagonalUp="false" diagonalDown="false">
      <left/>
      <right/>
      <top/>
      <bottom style="thin">
        <color rgb="FFBFBFBF"/>
      </bottom>
      <diagonal/>
    </border>
    <border diagonalUp="false" diagonalDown="false">
      <left/>
      <right/>
      <top style="thin">
        <color rgb="FFBFBFBF"/>
      </top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2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7" fillId="2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8" fillId="0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5" fontId="9" fillId="0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9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9" fillId="0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7" fontId="8" fillId="0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7" fontId="9" fillId="0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10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10" fillId="2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6" fontId="8" fillId="0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8" fontId="8" fillId="0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8" fontId="9" fillId="0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4" fillId="2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9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9" fillId="3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7" fontId="9" fillId="3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6" fontId="9" fillId="3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1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4" fillId="2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5" fontId="0" fillId="0" borderId="1" xfId="0" applyFont="false" applyBorder="true" applyAlignment="true" applyProtection="false">
      <alignment horizontal="right" vertical="bottom" textRotation="0" wrapText="false" indent="0" shrinkToFit="false"/>
      <protection locked="true" hidden="false"/>
    </xf>
    <xf numFmtId="166" fontId="0" fillId="0" borderId="1" xfId="0" applyFont="false" applyBorder="true" applyAlignment="true" applyProtection="false">
      <alignment horizontal="right" vertical="bottom" textRotation="0" wrapText="false" indent="0" shrinkToFit="false"/>
      <protection locked="true" hidden="false"/>
    </xf>
    <xf numFmtId="168" fontId="0" fillId="0" borderId="1" xfId="0" applyFont="false" applyBorder="true" applyAlignment="true" applyProtection="false">
      <alignment horizontal="right" vertical="bottom" textRotation="0" wrapText="false" indent="0" shrinkToFit="false"/>
      <protection locked="true" hidden="false"/>
    </xf>
    <xf numFmtId="167" fontId="0" fillId="0" borderId="1" xfId="0" applyFont="false" applyBorder="true" applyAlignment="true" applyProtection="false">
      <alignment horizontal="right" vertical="bottom" textRotation="0" wrapText="false" indent="0" shrinkToFit="false"/>
      <protection locked="true" hidden="false"/>
    </xf>
    <xf numFmtId="169" fontId="0" fillId="0" borderId="1" xfId="0" applyFont="false" applyBorder="true" applyAlignment="true" applyProtection="false">
      <alignment horizontal="right" vertical="bottom" textRotation="0" wrapText="false" indent="0" shrinkToFit="false"/>
      <protection locked="true" hidden="false"/>
    </xf>
    <xf numFmtId="168" fontId="9" fillId="3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9" fontId="9" fillId="3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1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8" fillId="2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18" fillId="2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19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20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20" fillId="0" borderId="2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20" fillId="3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20" fillId="3" borderId="2" xfId="0" applyFont="true" applyBorder="true" applyAlignment="true" applyProtection="fals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9A7828"/>
      <rgbColor rgb="FF800080"/>
      <rgbColor rgb="FF008080"/>
      <rgbColor rgb="FFBFBFBF"/>
      <rgbColor rgb="FF808080"/>
      <rgbColor rgb="FF9999FF"/>
      <rgbColor rgb="FF993366"/>
      <rgbColor rgb="FFF2F2EF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9595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16293F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2:D53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2" min="2" style="0" width="52"/>
    <col collapsed="false" customWidth="true" hidden="false" outlineLevel="0" max="3" min="3" style="0" width="20"/>
    <col collapsed="false" customWidth="true" hidden="false" outlineLevel="0" max="4" min="4" style="0" width="26"/>
  </cols>
  <sheetData>
    <row r="2" customFormat="false" ht="19.7" hidden="false" customHeight="false" outlineLevel="0" collapsed="false">
      <c r="B2" s="1" t="s">
        <v>0</v>
      </c>
    </row>
    <row r="3" customFormat="false" ht="15" hidden="false" customHeight="false" outlineLevel="0" collapsed="false">
      <c r="B3" s="2" t="s">
        <v>1</v>
      </c>
    </row>
    <row r="4" customFormat="false" ht="15" hidden="false" customHeight="false" outlineLevel="0" collapsed="false">
      <c r="B4" s="3" t="s">
        <v>2</v>
      </c>
    </row>
    <row r="6" customFormat="false" ht="21.75" hidden="false" customHeight="true" outlineLevel="0" collapsed="false">
      <c r="B6" s="4" t="s">
        <v>3</v>
      </c>
      <c r="C6" s="5" t="s">
        <v>4</v>
      </c>
      <c r="D6" s="5" t="s">
        <v>5</v>
      </c>
    </row>
    <row r="7" customFormat="false" ht="15" hidden="false" customHeight="false" outlineLevel="0" collapsed="false">
      <c r="B7" s="6" t="s">
        <v>6</v>
      </c>
      <c r="C7" s="7" t="n">
        <f aca="false">COUNTIF('Property Detail'!$B$7:$B$12,"UC")</f>
        <v>6</v>
      </c>
      <c r="D7" s="8" t="n">
        <f aca="false">C7</f>
        <v>6</v>
      </c>
    </row>
    <row r="8" customFormat="false" ht="15" hidden="false" customHeight="false" outlineLevel="0" collapsed="false">
      <c r="B8" s="6" t="s">
        <v>7</v>
      </c>
      <c r="C8" s="7" t="n">
        <f aca="false">SUMIF('Property Detail'!$B$7:$B$22,"UC",'Property Detail'!$E$7:$E$22)</f>
        <v>104</v>
      </c>
      <c r="D8" s="8" t="n">
        <f aca="false">C8</f>
        <v>104</v>
      </c>
    </row>
    <row r="9" customFormat="false" ht="15" hidden="false" customHeight="false" outlineLevel="0" collapsed="false">
      <c r="B9" s="6" t="s">
        <v>8</v>
      </c>
      <c r="C9" s="7" t="n">
        <v>104</v>
      </c>
      <c r="D9" s="8" t="n">
        <f aca="false">C9</f>
        <v>104</v>
      </c>
    </row>
    <row r="10" customFormat="false" ht="15" hidden="false" customHeight="false" outlineLevel="0" collapsed="false">
      <c r="B10" s="9" t="s">
        <v>9</v>
      </c>
      <c r="C10" s="10" t="n">
        <f aca="false">C9/C8</f>
        <v>1</v>
      </c>
      <c r="D10" s="10" t="n">
        <f aca="false">C10</f>
        <v>1</v>
      </c>
    </row>
    <row r="11" customFormat="false" ht="15" hidden="false" customHeight="false" outlineLevel="0" collapsed="false">
      <c r="B11" s="6" t="s">
        <v>10</v>
      </c>
      <c r="C11" s="11" t="n">
        <f aca="false">SUMIF('Property Detail'!$B$7:$B$22,"UC",'Property Detail'!$H$7:$H$22)</f>
        <v>1508858.15</v>
      </c>
      <c r="D11" s="12" t="n">
        <v>1593134.94</v>
      </c>
    </row>
    <row r="12" customFormat="false" ht="15" hidden="false" customHeight="false" outlineLevel="0" collapsed="false">
      <c r="B12" s="6" t="s">
        <v>11</v>
      </c>
      <c r="C12" s="11" t="n">
        <f aca="false">SUMIF('Property Detail'!$B$7:$B$22,"UC",'Property Detail'!$I$7:$I$22)</f>
        <v>677839.23</v>
      </c>
      <c r="D12" s="12" t="n">
        <v>677839.23</v>
      </c>
    </row>
    <row r="13" customFormat="false" ht="19.5" hidden="false" customHeight="true" outlineLevel="0" collapsed="false">
      <c r="B13" s="13" t="s">
        <v>12</v>
      </c>
      <c r="C13" s="14" t="n">
        <f aca="false">C11-C12</f>
        <v>831018.92</v>
      </c>
      <c r="D13" s="14" t="n">
        <v>915295.71</v>
      </c>
    </row>
    <row r="14" customFormat="false" ht="15" hidden="false" customHeight="false" outlineLevel="0" collapsed="false">
      <c r="B14" s="6" t="s">
        <v>13</v>
      </c>
      <c r="C14" s="15" t="n">
        <f aca="false">C12/C11</f>
        <v>0.449239863932869</v>
      </c>
      <c r="D14" s="10" t="n">
        <v>0.425475088758018</v>
      </c>
    </row>
    <row r="15" customFormat="false" ht="15" hidden="false" customHeight="false" outlineLevel="0" collapsed="false">
      <c r="B15" s="9" t="s">
        <v>14</v>
      </c>
      <c r="C15" s="12" t="n">
        <f aca="false">SUMIF('Property Detail'!$B$7:$B$22,"UC",'Property Detail'!$G$7:$G$22)/C9</f>
        <v>1224.16346153846</v>
      </c>
      <c r="D15" s="12" t="n">
        <f aca="false">C15</f>
        <v>1224.16346153846</v>
      </c>
    </row>
    <row r="16" customFormat="false" ht="15" hidden="false" customHeight="false" outlineLevel="0" collapsed="false">
      <c r="B16" s="6" t="s">
        <v>15</v>
      </c>
      <c r="C16" s="11" t="n">
        <f aca="false">SUMIF('Property Detail'!$B$7:$B$22,"UC",'Property Detail'!$L$7:$L$22)/C9</f>
        <v>1079.80769230769</v>
      </c>
      <c r="D16" s="12" t="n">
        <f aca="false">C16</f>
        <v>1079.80769230769</v>
      </c>
    </row>
    <row r="17" customFormat="false" ht="15" hidden="false" customHeight="false" outlineLevel="0" collapsed="false">
      <c r="B17" s="6" t="s">
        <v>16</v>
      </c>
      <c r="C17" s="11" t="n">
        <f aca="false">C13/C8</f>
        <v>7990.56653846154</v>
      </c>
      <c r="D17" s="12" t="n">
        <v>8800.92028846154</v>
      </c>
    </row>
    <row r="18" customFormat="false" ht="15" hidden="false" customHeight="false" outlineLevel="0" collapsed="false">
      <c r="B18" s="6" t="s">
        <v>17</v>
      </c>
      <c r="C18" s="16" t="n">
        <v>82058</v>
      </c>
      <c r="D18" s="17" t="n">
        <f aca="false">C18</f>
        <v>82058</v>
      </c>
    </row>
    <row r="20" customFormat="false" ht="15" hidden="false" customHeight="false" outlineLevel="0" collapsed="false">
      <c r="B20" s="18" t="s">
        <v>18</v>
      </c>
    </row>
    <row r="21" customFormat="false" ht="15" hidden="false" customHeight="false" outlineLevel="0" collapsed="false">
      <c r="B21" s="19" t="s">
        <v>19</v>
      </c>
    </row>
    <row r="22" customFormat="false" ht="15" hidden="false" customHeight="false" outlineLevel="0" collapsed="false">
      <c r="B22" s="19" t="s">
        <v>20</v>
      </c>
    </row>
    <row r="23" customFormat="false" ht="15" hidden="false" customHeight="false" outlineLevel="0" collapsed="false">
      <c r="B23" s="19" t="s">
        <v>21</v>
      </c>
    </row>
    <row r="24" customFormat="false" ht="15" hidden="false" customHeight="false" outlineLevel="0" collapsed="false">
      <c r="B24" s="19"/>
    </row>
    <row r="25" customFormat="false" ht="15" hidden="false" customHeight="false" outlineLevel="0" collapsed="false">
      <c r="B25" s="18" t="s">
        <v>22</v>
      </c>
    </row>
    <row r="26" customFormat="false" ht="15" hidden="false" customHeight="false" outlineLevel="0" collapsed="false">
      <c r="B26" s="19" t="s">
        <v>23</v>
      </c>
    </row>
    <row r="27" customFormat="false" ht="15" hidden="false" customHeight="false" outlineLevel="0" collapsed="false">
      <c r="B27" s="19" t="s">
        <v>24</v>
      </c>
    </row>
    <row r="28" customFormat="false" ht="15" hidden="false" customHeight="false" outlineLevel="0" collapsed="false">
      <c r="B28" s="19" t="s">
        <v>25</v>
      </c>
    </row>
    <row r="29" customFormat="false" ht="15" hidden="false" customHeight="false" outlineLevel="0" collapsed="false">
      <c r="B29" s="19" t="s">
        <v>26</v>
      </c>
    </row>
    <row r="30" customFormat="false" ht="15" hidden="false" customHeight="false" outlineLevel="0" collapsed="false">
      <c r="B30" s="19" t="s">
        <v>27</v>
      </c>
    </row>
    <row r="31" customFormat="false" ht="15" hidden="false" customHeight="false" outlineLevel="0" collapsed="false">
      <c r="B31" s="19"/>
    </row>
    <row r="32" customFormat="false" ht="15" hidden="false" customHeight="false" outlineLevel="0" collapsed="false">
      <c r="B32" s="18" t="s">
        <v>9</v>
      </c>
    </row>
    <row r="33" customFormat="false" ht="15" hidden="false" customHeight="false" outlineLevel="0" collapsed="false">
      <c r="B33" s="19" t="s">
        <v>28</v>
      </c>
    </row>
    <row r="34" customFormat="false" ht="15" hidden="false" customHeight="false" outlineLevel="0" collapsed="false">
      <c r="B34" s="19" t="s">
        <v>29</v>
      </c>
    </row>
    <row r="35" customFormat="false" ht="15" hidden="false" customHeight="false" outlineLevel="0" collapsed="false">
      <c r="B35" s="19"/>
    </row>
    <row r="36" customFormat="false" ht="15" hidden="false" customHeight="false" outlineLevel="0" collapsed="false">
      <c r="B36" s="18" t="s">
        <v>30</v>
      </c>
    </row>
    <row r="37" customFormat="false" ht="15" hidden="false" customHeight="false" outlineLevel="0" collapsed="false">
      <c r="B37" s="19" t="s">
        <v>31</v>
      </c>
    </row>
    <row r="38" customFormat="false" ht="15" hidden="false" customHeight="false" outlineLevel="0" collapsed="false">
      <c r="B38" s="19" t="s">
        <v>32</v>
      </c>
    </row>
    <row r="39" customFormat="false" ht="15" hidden="false" customHeight="false" outlineLevel="0" collapsed="false">
      <c r="B39" s="19"/>
    </row>
    <row r="40" customFormat="false" ht="15" hidden="false" customHeight="false" outlineLevel="0" collapsed="false">
      <c r="B40" s="18" t="s">
        <v>33</v>
      </c>
    </row>
    <row r="41" customFormat="false" ht="15" hidden="false" customHeight="false" outlineLevel="0" collapsed="false">
      <c r="B41" s="19" t="s">
        <v>34</v>
      </c>
    </row>
    <row r="42" customFormat="false" ht="15" hidden="false" customHeight="false" outlineLevel="0" collapsed="false">
      <c r="B42" s="19" t="s">
        <v>35</v>
      </c>
    </row>
    <row r="43" customFormat="false" ht="15" hidden="false" customHeight="false" outlineLevel="0" collapsed="false">
      <c r="B43" s="19" t="s">
        <v>36</v>
      </c>
    </row>
    <row r="44" customFormat="false" ht="15" hidden="false" customHeight="false" outlineLevel="0" collapsed="false">
      <c r="B44" s="19" t="s">
        <v>37</v>
      </c>
    </row>
    <row r="45" customFormat="false" ht="15" hidden="false" customHeight="false" outlineLevel="0" collapsed="false">
      <c r="B45" s="19"/>
    </row>
    <row r="46" customFormat="false" ht="15" hidden="false" customHeight="false" outlineLevel="0" collapsed="false">
      <c r="B46" s="18" t="s">
        <v>38</v>
      </c>
    </row>
    <row r="47" customFormat="false" ht="15" hidden="false" customHeight="false" outlineLevel="0" collapsed="false">
      <c r="B47" s="19" t="s">
        <v>39</v>
      </c>
    </row>
    <row r="48" customFormat="false" ht="15" hidden="false" customHeight="false" outlineLevel="0" collapsed="false">
      <c r="B48" s="19" t="s">
        <v>40</v>
      </c>
    </row>
    <row r="49" customFormat="false" ht="15" hidden="false" customHeight="false" outlineLevel="0" collapsed="false">
      <c r="B49" s="19"/>
    </row>
    <row r="50" customFormat="false" ht="15" hidden="false" customHeight="false" outlineLevel="0" collapsed="false">
      <c r="B50" s="18" t="s">
        <v>41</v>
      </c>
    </row>
    <row r="51" customFormat="false" ht="15" hidden="false" customHeight="false" outlineLevel="0" collapsed="false">
      <c r="B51" s="19" t="s">
        <v>42</v>
      </c>
    </row>
    <row r="52" customFormat="false" ht="15" hidden="false" customHeight="false" outlineLevel="0" collapsed="false">
      <c r="B52" s="19" t="s">
        <v>43</v>
      </c>
    </row>
    <row r="53" customFormat="false" ht="15" hidden="false" customHeight="false" outlineLevel="0" collapsed="false">
      <c r="B53" s="19" t="s">
        <v>44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2:L18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4" ySplit="6" topLeftCell="E7" activePane="bottomRight" state="frozen"/>
      <selection pane="topLeft" activeCell="A1" activeCellId="0" sqref="A1"/>
      <selection pane="topRight" activeCell="E1" activeCellId="0" sqref="E1"/>
      <selection pane="bottomLeft" activeCell="A7" activeCellId="0" sqref="A7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2" min="2" style="0" width="12"/>
    <col collapsed="false" customWidth="true" hidden="false" outlineLevel="0" max="3" min="3" style="0" width="28"/>
    <col collapsed="false" customWidth="true" hidden="false" outlineLevel="0" max="4" min="4" style="0" width="18"/>
    <col collapsed="false" customWidth="true" hidden="false" outlineLevel="0" max="5" min="5" style="0" width="10"/>
    <col collapsed="false" customWidth="true" hidden="false" outlineLevel="0" max="6" min="6" style="0" width="11"/>
    <col collapsed="false" customWidth="true" hidden="false" outlineLevel="0" max="7" min="7" style="0" width="17"/>
    <col collapsed="false" customWidth="true" hidden="false" outlineLevel="0" max="8" min="8" style="0" width="14"/>
    <col collapsed="false" customWidth="true" hidden="false" outlineLevel="0" max="9" min="9" style="0" width="15"/>
    <col collapsed="false" customWidth="true" hidden="false" outlineLevel="0" max="10" min="10" style="0" width="13"/>
    <col collapsed="false" customWidth="true" hidden="false" outlineLevel="0" max="11" min="11" style="0" width="12"/>
    <col collapsed="false" customWidth="true" hidden="false" outlineLevel="0" max="12" min="12" style="0" width="13"/>
  </cols>
  <sheetData>
    <row r="2" customFormat="false" ht="17.35" hidden="false" customHeight="false" outlineLevel="0" collapsed="false">
      <c r="B2" s="20" t="s">
        <v>45</v>
      </c>
    </row>
    <row r="3" customFormat="false" ht="15" hidden="false" customHeight="false" outlineLevel="0" collapsed="false">
      <c r="B3" s="19" t="s">
        <v>46</v>
      </c>
    </row>
    <row r="6" customFormat="false" ht="33.75" hidden="false" customHeight="true" outlineLevel="0" collapsed="false">
      <c r="B6" s="21" t="s">
        <v>47</v>
      </c>
      <c r="C6" s="21" t="s">
        <v>48</v>
      </c>
      <c r="D6" s="21" t="s">
        <v>49</v>
      </c>
      <c r="E6" s="21" t="s">
        <v>7</v>
      </c>
      <c r="F6" s="21" t="s">
        <v>50</v>
      </c>
      <c r="G6" s="21" t="s">
        <v>51</v>
      </c>
      <c r="H6" s="21" t="s">
        <v>52</v>
      </c>
      <c r="I6" s="21" t="s">
        <v>53</v>
      </c>
      <c r="J6" s="21" t="s">
        <v>54</v>
      </c>
      <c r="K6" s="21" t="s">
        <v>55</v>
      </c>
      <c r="L6" s="21" t="s">
        <v>56</v>
      </c>
    </row>
    <row r="7" customFormat="false" ht="15" hidden="false" customHeight="false" outlineLevel="0" collapsed="false">
      <c r="B7" s="6" t="s">
        <v>57</v>
      </c>
      <c r="C7" s="6" t="s">
        <v>58</v>
      </c>
      <c r="D7" s="6" t="s">
        <v>59</v>
      </c>
      <c r="E7" s="7" t="n">
        <v>25</v>
      </c>
      <c r="F7" s="7" t="n">
        <v>25</v>
      </c>
      <c r="G7" s="11" t="n">
        <v>32555</v>
      </c>
      <c r="H7" s="11" t="n">
        <v>372402.35</v>
      </c>
      <c r="I7" s="11" t="n">
        <v>156006.32</v>
      </c>
      <c r="J7" s="11" t="n">
        <f aca="false">H7-I7</f>
        <v>216396.03</v>
      </c>
      <c r="K7" s="15" t="n">
        <f aca="false">F7/E7</f>
        <v>1</v>
      </c>
      <c r="L7" s="11" t="n">
        <v>28455</v>
      </c>
    </row>
    <row r="8" customFormat="false" ht="15" hidden="false" customHeight="false" outlineLevel="0" collapsed="false">
      <c r="B8" s="6" t="s">
        <v>57</v>
      </c>
      <c r="C8" s="6" t="s">
        <v>60</v>
      </c>
      <c r="D8" s="6" t="s">
        <v>59</v>
      </c>
      <c r="E8" s="7" t="n">
        <v>20</v>
      </c>
      <c r="F8" s="7" t="n">
        <v>20</v>
      </c>
      <c r="G8" s="11" t="n">
        <v>25425</v>
      </c>
      <c r="H8" s="11" t="n">
        <v>316933.82</v>
      </c>
      <c r="I8" s="11" t="n">
        <v>149418.32</v>
      </c>
      <c r="J8" s="11" t="n">
        <f aca="false">H8-I8</f>
        <v>167515.5</v>
      </c>
      <c r="K8" s="15" t="n">
        <f aca="false">F8/E8</f>
        <v>1</v>
      </c>
      <c r="L8" s="11" t="n">
        <v>22855</v>
      </c>
    </row>
    <row r="9" customFormat="false" ht="15" hidden="false" customHeight="false" outlineLevel="0" collapsed="false">
      <c r="B9" s="6" t="s">
        <v>57</v>
      </c>
      <c r="C9" s="6" t="s">
        <v>61</v>
      </c>
      <c r="D9" s="6" t="s">
        <v>59</v>
      </c>
      <c r="E9" s="7" t="n">
        <v>19</v>
      </c>
      <c r="F9" s="7" t="n">
        <v>19</v>
      </c>
      <c r="G9" s="11" t="n">
        <v>25275</v>
      </c>
      <c r="H9" s="11" t="n">
        <v>306195</v>
      </c>
      <c r="I9" s="11" t="n">
        <v>144947.06</v>
      </c>
      <c r="J9" s="11" t="n">
        <f aca="false">H9-I9</f>
        <v>161247.94</v>
      </c>
      <c r="K9" s="15" t="n">
        <f aca="false">F9/E9</f>
        <v>1</v>
      </c>
      <c r="L9" s="11" t="n">
        <v>22400</v>
      </c>
    </row>
    <row r="10" customFormat="false" ht="15" hidden="false" customHeight="false" outlineLevel="0" collapsed="false">
      <c r="B10" s="6" t="s">
        <v>57</v>
      </c>
      <c r="C10" s="6" t="s">
        <v>62</v>
      </c>
      <c r="D10" s="6" t="s">
        <v>59</v>
      </c>
      <c r="E10" s="7" t="n">
        <v>16</v>
      </c>
      <c r="F10" s="7" t="n">
        <v>16</v>
      </c>
      <c r="G10" s="11" t="n">
        <v>21043</v>
      </c>
      <c r="H10" s="11" t="n">
        <v>239409.99</v>
      </c>
      <c r="I10" s="11" t="n">
        <v>97666.13</v>
      </c>
      <c r="J10" s="11" t="n">
        <f aca="false">H10-I10</f>
        <v>141743.86</v>
      </c>
      <c r="K10" s="15" t="n">
        <f aca="false">F10/E10</f>
        <v>1</v>
      </c>
      <c r="L10" s="11" t="n">
        <v>19085</v>
      </c>
    </row>
    <row r="11" customFormat="false" ht="15" hidden="false" customHeight="false" outlineLevel="0" collapsed="false">
      <c r="B11" s="6" t="s">
        <v>57</v>
      </c>
      <c r="C11" s="6" t="s">
        <v>63</v>
      </c>
      <c r="D11" s="6" t="s">
        <v>59</v>
      </c>
      <c r="E11" s="7" t="n">
        <v>15</v>
      </c>
      <c r="F11" s="7" t="n">
        <v>15</v>
      </c>
      <c r="G11" s="11" t="n">
        <v>13160</v>
      </c>
      <c r="H11" s="11" t="n">
        <v>158919.49</v>
      </c>
      <c r="I11" s="11" t="n">
        <v>76928.8</v>
      </c>
      <c r="J11" s="11" t="n">
        <f aca="false">H11-I11</f>
        <v>81990.69</v>
      </c>
      <c r="K11" s="15" t="n">
        <f aca="false">F11/E11</f>
        <v>1</v>
      </c>
      <c r="L11" s="11" t="n">
        <v>11020</v>
      </c>
    </row>
    <row r="12" customFormat="false" ht="15" hidden="false" customHeight="false" outlineLevel="0" collapsed="false">
      <c r="B12" s="6" t="s">
        <v>57</v>
      </c>
      <c r="C12" s="6" t="s">
        <v>64</v>
      </c>
      <c r="D12" s="6" t="s">
        <v>59</v>
      </c>
      <c r="E12" s="7" t="n">
        <v>9</v>
      </c>
      <c r="F12" s="7" t="n">
        <v>9</v>
      </c>
      <c r="G12" s="11" t="n">
        <v>9855</v>
      </c>
      <c r="H12" s="11" t="n">
        <v>114997.5</v>
      </c>
      <c r="I12" s="11" t="n">
        <v>52872.6</v>
      </c>
      <c r="J12" s="11" t="n">
        <f aca="false">H12-I12</f>
        <v>62124.9</v>
      </c>
      <c r="K12" s="15" t="n">
        <f aca="false">F12/E12</f>
        <v>1</v>
      </c>
      <c r="L12" s="11" t="n">
        <v>8485</v>
      </c>
    </row>
    <row r="13" customFormat="false" ht="15" hidden="false" customHeight="false" outlineLevel="0" collapsed="false">
      <c r="B13" s="22"/>
      <c r="C13" s="22" t="s">
        <v>65</v>
      </c>
      <c r="D13" s="22"/>
      <c r="E13" s="23" t="n">
        <f aca="false">SUM(E7:E12)</f>
        <v>104</v>
      </c>
      <c r="F13" s="23" t="n">
        <f aca="false">SUM(F7:F12)</f>
        <v>104</v>
      </c>
      <c r="G13" s="24" t="n">
        <f aca="false">SUM(G7:G12)</f>
        <v>127313</v>
      </c>
      <c r="H13" s="24" t="n">
        <f aca="false">SUM(H7:H12)</f>
        <v>1508858.15</v>
      </c>
      <c r="I13" s="24" t="n">
        <f aca="false">SUM(I7:I12)</f>
        <v>677839.23</v>
      </c>
      <c r="J13" s="24" t="n">
        <f aca="false">H13-I13</f>
        <v>831018.92</v>
      </c>
      <c r="K13" s="25" t="n">
        <f aca="false">F13/E13</f>
        <v>1</v>
      </c>
      <c r="L13" s="24" t="n">
        <f aca="false">SUM(L7:L12)</f>
        <v>112300</v>
      </c>
    </row>
    <row r="15" customFormat="false" ht="15" hidden="false" customHeight="false" outlineLevel="0" collapsed="false">
      <c r="B15" s="19" t="s">
        <v>66</v>
      </c>
    </row>
    <row r="16" customFormat="false" ht="15" hidden="false" customHeight="false" outlineLevel="0" collapsed="false">
      <c r="B16" s="19" t="s">
        <v>67</v>
      </c>
    </row>
    <row r="17" customFormat="false" ht="15" hidden="false" customHeight="false" outlineLevel="0" collapsed="false">
      <c r="B17" s="19" t="s">
        <v>68</v>
      </c>
    </row>
    <row r="18" customFormat="false" ht="15" hidden="false" customHeight="false" outlineLevel="0" collapsed="false">
      <c r="B18" s="19" t="s">
        <v>69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2:G14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2" min="2" style="0" width="26"/>
    <col collapsed="false" customWidth="true" hidden="false" outlineLevel="0" max="7" min="3" style="0" width="14"/>
  </cols>
  <sheetData>
    <row r="2" customFormat="false" ht="17.35" hidden="false" customHeight="false" outlineLevel="0" collapsed="false">
      <c r="B2" s="20" t="s">
        <v>70</v>
      </c>
    </row>
    <row r="3" customFormat="false" ht="15" hidden="false" customHeight="false" outlineLevel="0" collapsed="false">
      <c r="B3" s="19" t="s">
        <v>71</v>
      </c>
    </row>
    <row r="5" customFormat="false" ht="15" hidden="false" customHeight="false" outlineLevel="0" collapsed="false">
      <c r="B5" s="26" t="s">
        <v>72</v>
      </c>
    </row>
    <row r="6" customFormat="false" ht="27.75" hidden="false" customHeight="true" outlineLevel="0" collapsed="false">
      <c r="B6" s="27" t="s">
        <v>73</v>
      </c>
      <c r="C6" s="21" t="s">
        <v>74</v>
      </c>
      <c r="D6" s="21" t="s">
        <v>75</v>
      </c>
      <c r="E6" s="21" t="s">
        <v>76</v>
      </c>
      <c r="F6" s="21" t="s">
        <v>77</v>
      </c>
      <c r="G6" s="21" t="s">
        <v>78</v>
      </c>
    </row>
    <row r="7" customFormat="false" ht="15" hidden="false" customHeight="false" outlineLevel="0" collapsed="false">
      <c r="B7" s="6" t="s">
        <v>79</v>
      </c>
      <c r="C7" s="28" t="n">
        <v>14</v>
      </c>
      <c r="D7" s="29" t="n">
        <v>0.134615384615385</v>
      </c>
      <c r="E7" s="30" t="n">
        <v>439</v>
      </c>
      <c r="F7" s="31" t="n">
        <v>833.21</v>
      </c>
      <c r="G7" s="32" t="n">
        <f aca="false">F7/E7</f>
        <v>1.89797266514806</v>
      </c>
    </row>
    <row r="8" customFormat="false" ht="15" hidden="false" customHeight="false" outlineLevel="0" collapsed="false">
      <c r="B8" s="6" t="s">
        <v>80</v>
      </c>
      <c r="C8" s="28" t="n">
        <v>53</v>
      </c>
      <c r="D8" s="29" t="n">
        <v>0.509615384615385</v>
      </c>
      <c r="E8" s="30" t="n">
        <v>735</v>
      </c>
      <c r="F8" s="31" t="n">
        <v>1119.91</v>
      </c>
      <c r="G8" s="32" t="n">
        <f aca="false">F8/E8</f>
        <v>1.52368707482993</v>
      </c>
    </row>
    <row r="9" customFormat="false" ht="15" hidden="false" customHeight="false" outlineLevel="0" collapsed="false">
      <c r="B9" s="6" t="s">
        <v>81</v>
      </c>
      <c r="C9" s="28" t="n">
        <v>33</v>
      </c>
      <c r="D9" s="29" t="n">
        <v>0.317307692307692</v>
      </c>
      <c r="E9" s="30" t="n">
        <v>1004</v>
      </c>
      <c r="F9" s="31" t="n">
        <v>1462.82</v>
      </c>
      <c r="G9" s="32" t="n">
        <f aca="false">F9/E9</f>
        <v>1.45699203187251</v>
      </c>
    </row>
    <row r="10" customFormat="false" ht="15" hidden="false" customHeight="false" outlineLevel="0" collapsed="false">
      <c r="B10" s="6" t="s">
        <v>82</v>
      </c>
      <c r="C10" s="28" t="n">
        <v>4</v>
      </c>
      <c r="D10" s="29" t="n">
        <v>0.0384615384615385</v>
      </c>
      <c r="E10" s="30" t="n">
        <v>960</v>
      </c>
      <c r="F10" s="31" t="n">
        <v>2005</v>
      </c>
      <c r="G10" s="32" t="n">
        <f aca="false">F10/E10</f>
        <v>2.08854166666667</v>
      </c>
    </row>
    <row r="11" customFormat="false" ht="15" hidden="false" customHeight="false" outlineLevel="0" collapsed="false">
      <c r="B11" s="22" t="s">
        <v>83</v>
      </c>
      <c r="C11" s="23" t="n">
        <f aca="false">SUM(C7:C10)</f>
        <v>104</v>
      </c>
      <c r="D11" s="25" t="n">
        <f aca="false">SUM(D7:D10)</f>
        <v>1</v>
      </c>
      <c r="E11" s="33" t="n">
        <v>789</v>
      </c>
      <c r="F11" s="24" t="n">
        <v>1224.16</v>
      </c>
      <c r="G11" s="34" t="n">
        <f aca="false">F11/E11</f>
        <v>1.55153358681876</v>
      </c>
    </row>
    <row r="13" customFormat="false" ht="15" hidden="false" customHeight="false" outlineLevel="0" collapsed="false">
      <c r="B13" s="35" t="s">
        <v>84</v>
      </c>
    </row>
    <row r="14" customFormat="false" ht="15" hidden="false" customHeight="false" outlineLevel="0" collapsed="false">
      <c r="B14" s="19" t="s">
        <v>85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2:I85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2" ySplit="5" topLeftCell="C6" activePane="bottomRight" state="frozen"/>
      <selection pane="topLeft" activeCell="A1" activeCellId="0" sqref="A1"/>
      <selection pane="topRight" activeCell="C1" activeCellId="0" sqref="C1"/>
      <selection pane="bottomLeft" activeCell="A6" activeCellId="0" sqref="A6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2" min="2" style="0" width="34"/>
    <col collapsed="false" customWidth="true" hidden="false" outlineLevel="0" max="6" min="3" style="0" width="15.51"/>
    <col collapsed="false" customWidth="true" hidden="false" outlineLevel="0" max="7" min="7" style="0" width="13.5"/>
    <col collapsed="false" customWidth="true" hidden="false" outlineLevel="0" max="8" min="8" style="0" width="15.51"/>
    <col collapsed="false" customWidth="true" hidden="false" outlineLevel="0" max="9" min="9" style="0" width="12.5"/>
  </cols>
  <sheetData>
    <row r="2" customFormat="false" ht="16.15" hidden="false" customHeight="false" outlineLevel="0" collapsed="false">
      <c r="B2" s="36" t="s">
        <v>86</v>
      </c>
    </row>
    <row r="3" customFormat="false" ht="15" hidden="false" customHeight="false" outlineLevel="0" collapsed="false">
      <c r="B3" s="19" t="s">
        <v>87</v>
      </c>
    </row>
    <row r="5" customFormat="false" ht="31.5" hidden="false" customHeight="true" outlineLevel="0" collapsed="false">
      <c r="B5" s="37" t="s">
        <v>88</v>
      </c>
      <c r="C5" s="38" t="s">
        <v>89</v>
      </c>
      <c r="D5" s="38" t="s">
        <v>60</v>
      </c>
      <c r="E5" s="38" t="s">
        <v>90</v>
      </c>
      <c r="F5" s="38" t="s">
        <v>91</v>
      </c>
      <c r="G5" s="38" t="s">
        <v>92</v>
      </c>
      <c r="H5" s="38" t="s">
        <v>93</v>
      </c>
      <c r="I5" s="38" t="s">
        <v>94</v>
      </c>
    </row>
    <row r="6" customFormat="false" ht="15" hidden="false" customHeight="false" outlineLevel="0" collapsed="false">
      <c r="B6" s="39" t="s">
        <v>95</v>
      </c>
      <c r="C6" s="40" t="n">
        <v>242520</v>
      </c>
      <c r="D6" s="40" t="n">
        <v>286225</v>
      </c>
      <c r="E6" s="40" t="n">
        <v>352570</v>
      </c>
      <c r="F6" s="40" t="n">
        <v>107265</v>
      </c>
      <c r="G6" s="40" t="n">
        <v>281265</v>
      </c>
      <c r="H6" s="40" t="n">
        <v>142450</v>
      </c>
      <c r="I6" s="40" t="n">
        <v>1412295</v>
      </c>
    </row>
    <row r="7" customFormat="false" ht="15" hidden="false" customHeight="false" outlineLevel="0" collapsed="false">
      <c r="B7" s="39" t="s">
        <v>96</v>
      </c>
      <c r="C7" s="40" t="n">
        <v>2959.05</v>
      </c>
      <c r="D7" s="40" t="n">
        <v>-8284.73</v>
      </c>
      <c r="E7" s="40" t="n">
        <v>-1897.59</v>
      </c>
      <c r="F7" s="40" t="n">
        <v>-2985.64</v>
      </c>
      <c r="G7" s="40" t="n">
        <v>2965.34</v>
      </c>
      <c r="H7" s="40" t="n">
        <v>-6335.8</v>
      </c>
      <c r="I7" s="40" t="n">
        <v>-13579.37</v>
      </c>
    </row>
    <row r="8" customFormat="false" ht="15" hidden="false" customHeight="false" outlineLevel="0" collapsed="false">
      <c r="B8" s="39" t="s">
        <v>97</v>
      </c>
      <c r="C8" s="40" t="n">
        <v>-29787.91</v>
      </c>
      <c r="D8" s="40" t="n">
        <v>-4100.27</v>
      </c>
      <c r="E8" s="40" t="n">
        <v>-34294.02</v>
      </c>
      <c r="F8" s="40" t="n">
        <v>-7957.57</v>
      </c>
      <c r="G8" s="40" t="n">
        <v>-8021.13</v>
      </c>
      <c r="H8" s="40" t="n">
        <v>-8964.36</v>
      </c>
      <c r="I8" s="40" t="n">
        <v>-93125.26</v>
      </c>
    </row>
    <row r="9" customFormat="false" ht="15" hidden="false" customHeight="false" outlineLevel="0" collapsed="false">
      <c r="B9" s="39" t="s">
        <v>98</v>
      </c>
      <c r="C9" s="40" t="n">
        <v>-1632.1</v>
      </c>
      <c r="D9" s="40" t="n">
        <v>0</v>
      </c>
      <c r="E9" s="40" t="n">
        <v>0</v>
      </c>
      <c r="F9" s="40" t="n">
        <v>0</v>
      </c>
      <c r="G9" s="40" t="n">
        <v>-12400</v>
      </c>
      <c r="H9" s="40" t="n">
        <v>0</v>
      </c>
      <c r="I9" s="40" t="n">
        <v>-14032.1</v>
      </c>
    </row>
    <row r="10" customFormat="false" ht="15" hidden="false" customHeight="false" outlineLevel="0" collapsed="false">
      <c r="B10" s="39" t="s">
        <v>99</v>
      </c>
      <c r="C10" s="40" t="n">
        <v>-800</v>
      </c>
      <c r="D10" s="40" t="n">
        <v>-320</v>
      </c>
      <c r="E10" s="40" t="n">
        <v>-1061.29</v>
      </c>
      <c r="F10" s="40" t="n">
        <v>0</v>
      </c>
      <c r="G10" s="40" t="n">
        <v>-25</v>
      </c>
      <c r="H10" s="40" t="n">
        <v>0</v>
      </c>
      <c r="I10" s="40" t="n">
        <v>-2206.29</v>
      </c>
    </row>
    <row r="11" customFormat="false" ht="15" hidden="false" customHeight="false" outlineLevel="0" collapsed="false">
      <c r="B11" s="39" t="s">
        <v>100</v>
      </c>
      <c r="C11" s="40" t="n">
        <v>-5159.85</v>
      </c>
      <c r="D11" s="40" t="n">
        <v>-2086.77</v>
      </c>
      <c r="E11" s="40" t="n">
        <v>0</v>
      </c>
      <c r="F11" s="40" t="n">
        <v>0</v>
      </c>
      <c r="G11" s="40" t="n">
        <v>0</v>
      </c>
      <c r="H11" s="40" t="n">
        <v>0</v>
      </c>
      <c r="I11" s="40" t="n">
        <v>-7246.62</v>
      </c>
    </row>
    <row r="12" customFormat="false" ht="15" hidden="false" customHeight="false" outlineLevel="0" collapsed="false">
      <c r="B12" s="41" t="s">
        <v>101</v>
      </c>
      <c r="C12" s="42" t="n">
        <v>208099.19</v>
      </c>
      <c r="D12" s="42" t="n">
        <v>271433.23</v>
      </c>
      <c r="E12" s="42" t="n">
        <v>315317.1</v>
      </c>
      <c r="F12" s="42" t="n">
        <v>96321.79</v>
      </c>
      <c r="G12" s="42" t="n">
        <v>263784.21</v>
      </c>
      <c r="H12" s="42" t="n">
        <v>127149.84</v>
      </c>
      <c r="I12" s="42" t="n">
        <v>1282105.36</v>
      </c>
    </row>
    <row r="13" customFormat="false" ht="15" hidden="false" customHeight="false" outlineLevel="0" collapsed="false">
      <c r="B13" s="39" t="s">
        <v>102</v>
      </c>
      <c r="C13" s="40" t="n">
        <v>2515</v>
      </c>
      <c r="D13" s="40" t="n">
        <v>2079</v>
      </c>
      <c r="E13" s="40" t="n">
        <v>4455</v>
      </c>
      <c r="F13" s="40" t="n">
        <v>792</v>
      </c>
      <c r="G13" s="40" t="n">
        <v>2673</v>
      </c>
      <c r="H13" s="40" t="n">
        <v>940</v>
      </c>
      <c r="I13" s="40" t="n">
        <v>13454</v>
      </c>
    </row>
    <row r="14" customFormat="false" ht="15" hidden="false" customHeight="false" outlineLevel="0" collapsed="false">
      <c r="B14" s="39" t="s">
        <v>103</v>
      </c>
      <c r="C14" s="40" t="n">
        <v>350</v>
      </c>
      <c r="D14" s="40" t="n">
        <v>0</v>
      </c>
      <c r="E14" s="40" t="n">
        <v>0</v>
      </c>
      <c r="F14" s="40" t="n">
        <v>0</v>
      </c>
      <c r="G14" s="40" t="n">
        <v>0</v>
      </c>
      <c r="H14" s="40" t="n">
        <v>0</v>
      </c>
      <c r="I14" s="40" t="n">
        <v>350</v>
      </c>
    </row>
    <row r="15" customFormat="false" ht="15" hidden="false" customHeight="false" outlineLevel="0" collapsed="false">
      <c r="B15" s="39" t="s">
        <v>104</v>
      </c>
      <c r="C15" s="40" t="n">
        <v>0</v>
      </c>
      <c r="D15" s="40" t="n">
        <v>120</v>
      </c>
      <c r="E15" s="40" t="n">
        <v>3494.37</v>
      </c>
      <c r="F15" s="40" t="n">
        <v>0</v>
      </c>
      <c r="G15" s="40" t="n">
        <v>0</v>
      </c>
      <c r="H15" s="40" t="n">
        <v>0</v>
      </c>
      <c r="I15" s="40" t="n">
        <v>3614.37</v>
      </c>
    </row>
    <row r="16" customFormat="false" ht="15" hidden="false" customHeight="false" outlineLevel="0" collapsed="false">
      <c r="B16" s="39" t="s">
        <v>105</v>
      </c>
      <c r="C16" s="40" t="n">
        <v>797.57</v>
      </c>
      <c r="D16" s="40" t="n">
        <v>194.25</v>
      </c>
      <c r="E16" s="40" t="n">
        <v>792.96</v>
      </c>
      <c r="F16" s="40" t="n">
        <v>556</v>
      </c>
      <c r="G16" s="40" t="n">
        <v>1059.79</v>
      </c>
      <c r="H16" s="40" t="n">
        <v>700.12</v>
      </c>
      <c r="I16" s="40" t="n">
        <v>4100.69</v>
      </c>
    </row>
    <row r="17" customFormat="false" ht="15" hidden="false" customHeight="false" outlineLevel="0" collapsed="false">
      <c r="B17" s="39" t="s">
        <v>106</v>
      </c>
      <c r="C17" s="40" t="n">
        <v>849.19</v>
      </c>
      <c r="D17" s="40" t="n">
        <v>2393.62</v>
      </c>
      <c r="E17" s="40" t="n">
        <v>3176.17</v>
      </c>
      <c r="F17" s="40" t="n">
        <v>687.36</v>
      </c>
      <c r="G17" s="40" t="n">
        <v>1943.69</v>
      </c>
      <c r="H17" s="40" t="n">
        <v>878.74</v>
      </c>
      <c r="I17" s="40" t="n">
        <v>9928.77</v>
      </c>
    </row>
    <row r="18" customFormat="false" ht="15" hidden="false" customHeight="false" outlineLevel="0" collapsed="false">
      <c r="B18" s="39" t="s">
        <v>107</v>
      </c>
      <c r="C18" s="40" t="n">
        <v>2600</v>
      </c>
      <c r="D18" s="40" t="n">
        <v>1800</v>
      </c>
      <c r="E18" s="40" t="n">
        <v>3000</v>
      </c>
      <c r="F18" s="40" t="n">
        <v>1000</v>
      </c>
      <c r="G18" s="40" t="n">
        <v>1198</v>
      </c>
      <c r="H18" s="40" t="n">
        <v>1600</v>
      </c>
      <c r="I18" s="40" t="n">
        <v>11198</v>
      </c>
    </row>
    <row r="19" customFormat="false" ht="15" hidden="false" customHeight="false" outlineLevel="0" collapsed="false">
      <c r="B19" s="39" t="s">
        <v>108</v>
      </c>
      <c r="C19" s="40" t="n">
        <v>416.11</v>
      </c>
      <c r="D19" s="40" t="n">
        <v>761.03</v>
      </c>
      <c r="E19" s="40" t="n">
        <v>560.32</v>
      </c>
      <c r="F19" s="40" t="n">
        <v>163.42</v>
      </c>
      <c r="G19" s="40" t="n">
        <v>946.77</v>
      </c>
      <c r="H19" s="40" t="n">
        <v>700</v>
      </c>
      <c r="I19" s="40" t="n">
        <v>3547.65</v>
      </c>
    </row>
    <row r="20" customFormat="false" ht="15" hidden="false" customHeight="false" outlineLevel="0" collapsed="false">
      <c r="B20" s="39" t="s">
        <v>109</v>
      </c>
      <c r="C20" s="40" t="n">
        <v>0</v>
      </c>
      <c r="D20" s="40" t="n">
        <v>0</v>
      </c>
      <c r="E20" s="40" t="n">
        <v>100</v>
      </c>
      <c r="F20" s="40" t="n">
        <v>0</v>
      </c>
      <c r="G20" s="40" t="n">
        <v>0</v>
      </c>
      <c r="H20" s="40" t="n">
        <v>0</v>
      </c>
      <c r="I20" s="40" t="n">
        <v>100</v>
      </c>
    </row>
    <row r="21" customFormat="false" ht="15" hidden="false" customHeight="false" outlineLevel="0" collapsed="false">
      <c r="B21" s="39" t="s">
        <v>110</v>
      </c>
      <c r="C21" s="40" t="n">
        <v>0</v>
      </c>
      <c r="D21" s="40" t="n">
        <v>0</v>
      </c>
      <c r="E21" s="40" t="n">
        <v>607.26</v>
      </c>
      <c r="F21" s="40" t="n">
        <v>-50</v>
      </c>
      <c r="G21" s="40" t="n">
        <v>0</v>
      </c>
      <c r="H21" s="40" t="n">
        <v>0</v>
      </c>
      <c r="I21" s="40" t="n">
        <v>557.26</v>
      </c>
    </row>
    <row r="22" customFormat="false" ht="15" hidden="false" customHeight="false" outlineLevel="0" collapsed="false">
      <c r="B22" s="39" t="s">
        <v>111</v>
      </c>
      <c r="C22" s="40" t="n">
        <v>385</v>
      </c>
      <c r="D22" s="40" t="n">
        <v>4207.9</v>
      </c>
      <c r="E22" s="40" t="n">
        <v>2079.67</v>
      </c>
      <c r="F22" s="40" t="n">
        <v>968.39</v>
      </c>
      <c r="G22" s="40" t="n">
        <v>637.26</v>
      </c>
      <c r="H22" s="40" t="n">
        <v>1623.55</v>
      </c>
      <c r="I22" s="40" t="n">
        <v>9901.77</v>
      </c>
    </row>
    <row r="23" customFormat="false" ht="15" hidden="false" customHeight="false" outlineLevel="0" collapsed="false">
      <c r="B23" s="39" t="s">
        <v>112</v>
      </c>
      <c r="C23" s="40" t="n">
        <v>150</v>
      </c>
      <c r="D23" s="40" t="n">
        <v>225</v>
      </c>
      <c r="E23" s="40" t="n">
        <v>525</v>
      </c>
      <c r="F23" s="40" t="n">
        <v>75</v>
      </c>
      <c r="G23" s="40" t="n">
        <v>225</v>
      </c>
      <c r="H23" s="40" t="n">
        <v>150</v>
      </c>
      <c r="I23" s="40" t="n">
        <v>1350</v>
      </c>
    </row>
    <row r="24" customFormat="false" ht="15" hidden="false" customHeight="false" outlineLevel="0" collapsed="false">
      <c r="B24" s="39" t="s">
        <v>113</v>
      </c>
      <c r="C24" s="40" t="n">
        <v>0</v>
      </c>
      <c r="D24" s="40" t="n">
        <v>1200</v>
      </c>
      <c r="E24" s="40" t="n">
        <v>2200</v>
      </c>
      <c r="F24" s="40" t="n">
        <v>600</v>
      </c>
      <c r="G24" s="40" t="n">
        <v>600</v>
      </c>
      <c r="H24" s="40" t="n">
        <v>400</v>
      </c>
      <c r="I24" s="40" t="n">
        <v>5000</v>
      </c>
    </row>
    <row r="25" customFormat="false" ht="15" hidden="false" customHeight="false" outlineLevel="0" collapsed="false">
      <c r="B25" s="39" t="s">
        <v>114</v>
      </c>
      <c r="C25" s="40" t="n">
        <v>4205</v>
      </c>
      <c r="D25" s="40" t="n">
        <v>3420</v>
      </c>
      <c r="E25" s="40" t="n">
        <v>3745</v>
      </c>
      <c r="F25" s="40" t="n">
        <v>230</v>
      </c>
      <c r="G25" s="40" t="n">
        <v>2080</v>
      </c>
      <c r="H25" s="40" t="n">
        <v>1260</v>
      </c>
      <c r="I25" s="40" t="n">
        <v>14940</v>
      </c>
    </row>
    <row r="26" customFormat="false" ht="15" hidden="false" customHeight="false" outlineLevel="0" collapsed="false">
      <c r="B26" s="39" t="s">
        <v>115</v>
      </c>
      <c r="C26" s="40" t="n">
        <v>105.85</v>
      </c>
      <c r="D26" s="40" t="n">
        <v>152.5</v>
      </c>
      <c r="E26" s="40" t="n">
        <v>75</v>
      </c>
      <c r="F26" s="40" t="n">
        <v>0</v>
      </c>
      <c r="G26" s="40" t="n">
        <v>127.5</v>
      </c>
      <c r="H26" s="40" t="n">
        <v>325</v>
      </c>
      <c r="I26" s="40" t="n">
        <v>785.85</v>
      </c>
    </row>
    <row r="27" customFormat="false" ht="15" hidden="false" customHeight="false" outlineLevel="0" collapsed="false">
      <c r="B27" s="39" t="s">
        <v>116</v>
      </c>
      <c r="C27" s="40" t="n">
        <v>1216.95</v>
      </c>
      <c r="D27" s="40" t="n">
        <v>0</v>
      </c>
      <c r="E27" s="40" t="n">
        <v>0</v>
      </c>
      <c r="F27" s="40" t="n">
        <v>0</v>
      </c>
      <c r="G27" s="40" t="n">
        <v>0</v>
      </c>
      <c r="H27" s="40" t="n">
        <v>0</v>
      </c>
      <c r="I27" s="40" t="n">
        <v>1216.95</v>
      </c>
    </row>
    <row r="28" customFormat="false" ht="15" hidden="false" customHeight="false" outlineLevel="0" collapsed="false">
      <c r="B28" s="39" t="s">
        <v>117</v>
      </c>
      <c r="C28" s="40" t="n">
        <v>7230.83</v>
      </c>
      <c r="D28" s="40" t="n">
        <v>28947.29</v>
      </c>
      <c r="E28" s="40" t="n">
        <v>32274.5</v>
      </c>
      <c r="F28" s="40" t="n">
        <v>13653.54</v>
      </c>
      <c r="G28" s="40" t="n">
        <v>30919.78</v>
      </c>
      <c r="H28" s="40" t="n">
        <v>23192.24</v>
      </c>
      <c r="I28" s="40" t="n">
        <v>136218.18</v>
      </c>
    </row>
    <row r="29" customFormat="false" ht="15" hidden="false" customHeight="false" outlineLevel="0" collapsed="false">
      <c r="B29" s="39" t="s">
        <v>118</v>
      </c>
      <c r="C29" s="40" t="n">
        <v>10489.3</v>
      </c>
      <c r="D29" s="40" t="n">
        <v>0</v>
      </c>
      <c r="E29" s="40" t="n">
        <v>0</v>
      </c>
      <c r="F29" s="40" t="n">
        <v>0</v>
      </c>
      <c r="G29" s="40" t="n">
        <v>0</v>
      </c>
      <c r="H29" s="40" t="n">
        <v>0</v>
      </c>
      <c r="I29" s="40" t="n">
        <v>10489.3</v>
      </c>
    </row>
    <row r="30" customFormat="false" ht="15" hidden="false" customHeight="false" outlineLevel="0" collapsed="false">
      <c r="B30" s="41" t="s">
        <v>119</v>
      </c>
      <c r="C30" s="42" t="n">
        <v>31310.8</v>
      </c>
      <c r="D30" s="42" t="n">
        <v>45500.59</v>
      </c>
      <c r="E30" s="42" t="n">
        <v>57085.25</v>
      </c>
      <c r="F30" s="42" t="n">
        <v>18675.71</v>
      </c>
      <c r="G30" s="42" t="n">
        <v>42410.79</v>
      </c>
      <c r="H30" s="42" t="n">
        <v>31769.65</v>
      </c>
      <c r="I30" s="42" t="n">
        <v>226752.79</v>
      </c>
    </row>
    <row r="31" customFormat="false" ht="15" hidden="false" customHeight="false" outlineLevel="0" collapsed="false">
      <c r="B31" s="43" t="s">
        <v>120</v>
      </c>
      <c r="C31" s="44" t="n">
        <v>239409.99</v>
      </c>
      <c r="D31" s="44" t="n">
        <v>316933.82</v>
      </c>
      <c r="E31" s="44" t="n">
        <v>372402.35</v>
      </c>
      <c r="F31" s="44" t="n">
        <v>114997.5</v>
      </c>
      <c r="G31" s="44" t="n">
        <v>306195</v>
      </c>
      <c r="H31" s="44" t="n">
        <v>158919.49</v>
      </c>
      <c r="I31" s="44" t="n">
        <v>1508858.15</v>
      </c>
    </row>
    <row r="32" customFormat="false" ht="15" hidden="false" customHeight="false" outlineLevel="0" collapsed="false">
      <c r="B32" s="39" t="s">
        <v>121</v>
      </c>
      <c r="C32" s="40" t="n">
        <v>11472.03</v>
      </c>
      <c r="D32" s="40" t="n">
        <v>14322.88</v>
      </c>
      <c r="E32" s="40" t="n">
        <v>17920.78</v>
      </c>
      <c r="F32" s="40" t="n">
        <v>6448.74</v>
      </c>
      <c r="G32" s="40" t="n">
        <v>13610.18</v>
      </c>
      <c r="H32" s="40" t="n">
        <v>10759.3</v>
      </c>
      <c r="I32" s="40" t="n">
        <v>74533.91</v>
      </c>
    </row>
    <row r="33" customFormat="false" ht="15" hidden="false" customHeight="false" outlineLevel="0" collapsed="false">
      <c r="B33" s="39" t="s">
        <v>122</v>
      </c>
      <c r="C33" s="40" t="n">
        <v>11472.03</v>
      </c>
      <c r="D33" s="40" t="n">
        <v>14322.88</v>
      </c>
      <c r="E33" s="40" t="n">
        <v>17920.78</v>
      </c>
      <c r="F33" s="40" t="n">
        <v>6448.74</v>
      </c>
      <c r="G33" s="40" t="n">
        <v>13610.18</v>
      </c>
      <c r="H33" s="40" t="n">
        <v>10759.3</v>
      </c>
      <c r="I33" s="40" t="n">
        <v>74533.91</v>
      </c>
    </row>
    <row r="34" customFormat="false" ht="15" hidden="false" customHeight="false" outlineLevel="0" collapsed="false">
      <c r="B34" s="39" t="s">
        <v>123</v>
      </c>
      <c r="C34" s="40" t="n">
        <v>9160.2</v>
      </c>
      <c r="D34" s="40" t="n">
        <v>19534.73</v>
      </c>
      <c r="E34" s="40" t="n">
        <v>16169.37</v>
      </c>
      <c r="F34" s="40" t="n">
        <v>5105.96</v>
      </c>
      <c r="G34" s="40" t="n">
        <v>16473.34</v>
      </c>
      <c r="H34" s="40" t="n">
        <v>6980.43</v>
      </c>
      <c r="I34" s="40" t="n">
        <v>73424.03</v>
      </c>
    </row>
    <row r="35" customFormat="false" ht="15" hidden="false" customHeight="false" outlineLevel="0" collapsed="false">
      <c r="B35" s="39" t="s">
        <v>124</v>
      </c>
      <c r="C35" s="40" t="n">
        <v>6921.22</v>
      </c>
      <c r="D35" s="40" t="n">
        <v>18049.03</v>
      </c>
      <c r="E35" s="40" t="n">
        <v>12545.31</v>
      </c>
      <c r="F35" s="40" t="n">
        <v>4924.04</v>
      </c>
      <c r="G35" s="40" t="n">
        <v>11618.13</v>
      </c>
      <c r="H35" s="40" t="n">
        <v>5850.24</v>
      </c>
      <c r="I35" s="40" t="n">
        <v>59907.97</v>
      </c>
    </row>
    <row r="36" customFormat="false" ht="15" hidden="false" customHeight="false" outlineLevel="0" collapsed="false">
      <c r="B36" s="39" t="s">
        <v>125</v>
      </c>
      <c r="C36" s="40" t="n">
        <v>0</v>
      </c>
      <c r="D36" s="40" t="n">
        <v>3023.54</v>
      </c>
      <c r="E36" s="40" t="n">
        <v>4534.09</v>
      </c>
      <c r="F36" s="40" t="n">
        <v>2198.33</v>
      </c>
      <c r="G36" s="40" t="n">
        <v>3023.54</v>
      </c>
      <c r="H36" s="40" t="n">
        <v>2591.59</v>
      </c>
      <c r="I36" s="40" t="n">
        <v>15371.09</v>
      </c>
    </row>
    <row r="37" customFormat="false" ht="15" hidden="false" customHeight="false" outlineLevel="0" collapsed="false">
      <c r="B37" s="41" t="s">
        <v>126</v>
      </c>
      <c r="C37" s="42" t="n">
        <v>16081.42</v>
      </c>
      <c r="D37" s="42" t="n">
        <v>40607.3</v>
      </c>
      <c r="E37" s="42" t="n">
        <v>33248.77</v>
      </c>
      <c r="F37" s="42" t="n">
        <v>12228.33</v>
      </c>
      <c r="G37" s="42" t="n">
        <v>31115.01</v>
      </c>
      <c r="H37" s="42" t="n">
        <v>15422.26</v>
      </c>
      <c r="I37" s="42" t="n">
        <v>148703.09</v>
      </c>
    </row>
    <row r="38" customFormat="false" ht="15" hidden="false" customHeight="false" outlineLevel="0" collapsed="false">
      <c r="B38" s="39" t="s">
        <v>127</v>
      </c>
      <c r="C38" s="40" t="n">
        <v>0</v>
      </c>
      <c r="D38" s="40" t="n">
        <v>0</v>
      </c>
      <c r="E38" s="40" t="n">
        <v>218</v>
      </c>
      <c r="F38" s="40" t="n">
        <v>0</v>
      </c>
      <c r="G38" s="40" t="n">
        <v>0</v>
      </c>
      <c r="H38" s="40" t="n">
        <v>0</v>
      </c>
      <c r="I38" s="40" t="n">
        <v>218</v>
      </c>
    </row>
    <row r="39" customFormat="false" ht="15" hidden="false" customHeight="false" outlineLevel="0" collapsed="false">
      <c r="B39" s="41" t="s">
        <v>128</v>
      </c>
      <c r="C39" s="42" t="n">
        <v>0</v>
      </c>
      <c r="D39" s="42" t="n">
        <v>0</v>
      </c>
      <c r="E39" s="42" t="n">
        <v>218</v>
      </c>
      <c r="F39" s="42" t="n">
        <v>0</v>
      </c>
      <c r="G39" s="42" t="n">
        <v>0</v>
      </c>
      <c r="H39" s="42" t="n">
        <v>0</v>
      </c>
      <c r="I39" s="42" t="n">
        <v>218</v>
      </c>
    </row>
    <row r="40" customFormat="false" ht="15" hidden="false" customHeight="false" outlineLevel="0" collapsed="false">
      <c r="B40" s="39" t="s">
        <v>129</v>
      </c>
      <c r="C40" s="40" t="n">
        <v>603.68</v>
      </c>
      <c r="D40" s="40" t="n">
        <v>501.27</v>
      </c>
      <c r="E40" s="40" t="n">
        <v>459.04</v>
      </c>
      <c r="F40" s="40" t="n">
        <v>80.85</v>
      </c>
      <c r="G40" s="40" t="n">
        <v>1083.39</v>
      </c>
      <c r="H40" s="40" t="n">
        <v>1207.36</v>
      </c>
      <c r="I40" s="40" t="n">
        <v>3935.59</v>
      </c>
    </row>
    <row r="41" customFormat="false" ht="15" hidden="false" customHeight="false" outlineLevel="0" collapsed="false">
      <c r="B41" s="39" t="s">
        <v>130</v>
      </c>
      <c r="C41" s="40" t="n">
        <v>35</v>
      </c>
      <c r="D41" s="40" t="n">
        <v>35</v>
      </c>
      <c r="E41" s="40" t="n">
        <v>776.34</v>
      </c>
      <c r="F41" s="40" t="n">
        <v>295</v>
      </c>
      <c r="G41" s="40" t="n">
        <v>295</v>
      </c>
      <c r="H41" s="40" t="n">
        <v>295</v>
      </c>
      <c r="I41" s="40" t="n">
        <v>1731.34</v>
      </c>
    </row>
    <row r="42" customFormat="false" ht="15" hidden="false" customHeight="false" outlineLevel="0" collapsed="false">
      <c r="B42" s="39" t="s">
        <v>131</v>
      </c>
      <c r="C42" s="40" t="n">
        <v>0</v>
      </c>
      <c r="D42" s="40" t="n">
        <v>-8.19</v>
      </c>
      <c r="E42" s="40" t="n">
        <v>264.41</v>
      </c>
      <c r="F42" s="40" t="n">
        <v>64.99</v>
      </c>
      <c r="G42" s="40" t="n">
        <v>190.65</v>
      </c>
      <c r="H42" s="40" t="n">
        <v>0</v>
      </c>
      <c r="I42" s="40" t="n">
        <v>511.86</v>
      </c>
    </row>
    <row r="43" customFormat="false" ht="15" hidden="false" customHeight="false" outlineLevel="0" collapsed="false">
      <c r="B43" s="39" t="s">
        <v>132</v>
      </c>
      <c r="C43" s="40" t="n">
        <v>0</v>
      </c>
      <c r="D43" s="40" t="n">
        <v>0</v>
      </c>
      <c r="E43" s="40" t="n">
        <v>7.52</v>
      </c>
      <c r="F43" s="40" t="n">
        <v>0</v>
      </c>
      <c r="G43" s="40" t="n">
        <v>0</v>
      </c>
      <c r="H43" s="40" t="n">
        <v>0</v>
      </c>
      <c r="I43" s="40" t="n">
        <v>7.52</v>
      </c>
    </row>
    <row r="44" customFormat="false" ht="15" hidden="false" customHeight="false" outlineLevel="0" collapsed="false">
      <c r="B44" s="39" t="s">
        <v>133</v>
      </c>
      <c r="C44" s="40" t="n">
        <v>2202.6</v>
      </c>
      <c r="D44" s="40" t="n">
        <v>2397.53</v>
      </c>
      <c r="E44" s="40" t="n">
        <v>1899.11</v>
      </c>
      <c r="F44" s="40" t="n">
        <v>1799.5</v>
      </c>
      <c r="G44" s="40" t="n">
        <v>1917.86</v>
      </c>
      <c r="H44" s="40" t="n">
        <v>1521.98</v>
      </c>
      <c r="I44" s="40" t="n">
        <v>11738.58</v>
      </c>
    </row>
    <row r="45" customFormat="false" ht="15" hidden="false" customHeight="false" outlineLevel="0" collapsed="false">
      <c r="B45" s="39" t="s">
        <v>134</v>
      </c>
      <c r="C45" s="40" t="n">
        <v>95.17</v>
      </c>
      <c r="D45" s="40" t="n">
        <v>0</v>
      </c>
      <c r="E45" s="40" t="n">
        <v>0</v>
      </c>
      <c r="F45" s="40" t="n">
        <v>0</v>
      </c>
      <c r="G45" s="40" t="n">
        <v>0</v>
      </c>
      <c r="H45" s="40" t="n">
        <v>0</v>
      </c>
      <c r="I45" s="40" t="n">
        <v>95.17</v>
      </c>
    </row>
    <row r="46" customFormat="false" ht="15" hidden="false" customHeight="false" outlineLevel="0" collapsed="false">
      <c r="B46" s="39" t="s">
        <v>135</v>
      </c>
      <c r="C46" s="40" t="n">
        <v>264.3</v>
      </c>
      <c r="D46" s="40" t="n">
        <v>496</v>
      </c>
      <c r="E46" s="40" t="n">
        <v>0</v>
      </c>
      <c r="F46" s="40" t="n">
        <v>300</v>
      </c>
      <c r="G46" s="40" t="n">
        <v>0</v>
      </c>
      <c r="H46" s="40" t="n">
        <v>0</v>
      </c>
      <c r="I46" s="40" t="n">
        <v>1060.3</v>
      </c>
    </row>
    <row r="47" customFormat="false" ht="15" hidden="false" customHeight="false" outlineLevel="0" collapsed="false">
      <c r="B47" s="39" t="s">
        <v>136</v>
      </c>
      <c r="C47" s="40" t="n">
        <v>0</v>
      </c>
      <c r="D47" s="40" t="n">
        <v>730.55</v>
      </c>
      <c r="E47" s="40" t="n">
        <v>0</v>
      </c>
      <c r="F47" s="40" t="n">
        <v>0</v>
      </c>
      <c r="G47" s="40" t="n">
        <v>0</v>
      </c>
      <c r="H47" s="40" t="n">
        <v>462.48</v>
      </c>
      <c r="I47" s="40" t="n">
        <v>1193.03</v>
      </c>
    </row>
    <row r="48" customFormat="false" ht="15" hidden="false" customHeight="false" outlineLevel="0" collapsed="false">
      <c r="B48" s="39" t="s">
        <v>137</v>
      </c>
      <c r="C48" s="40" t="n">
        <v>0</v>
      </c>
      <c r="D48" s="40" t="n">
        <v>70.36</v>
      </c>
      <c r="E48" s="40" t="n">
        <v>70.37</v>
      </c>
      <c r="F48" s="40" t="n">
        <v>0</v>
      </c>
      <c r="G48" s="40" t="n">
        <v>0</v>
      </c>
      <c r="H48" s="40" t="n">
        <v>0</v>
      </c>
      <c r="I48" s="40" t="n">
        <v>140.73</v>
      </c>
    </row>
    <row r="49" customFormat="false" ht="15" hidden="false" customHeight="false" outlineLevel="0" collapsed="false">
      <c r="B49" s="39" t="s">
        <v>138</v>
      </c>
      <c r="C49" s="40" t="n">
        <v>1594.07</v>
      </c>
      <c r="D49" s="40" t="n">
        <v>2666.97</v>
      </c>
      <c r="E49" s="40" t="n">
        <v>862.7</v>
      </c>
      <c r="F49" s="40" t="n">
        <v>0</v>
      </c>
      <c r="G49" s="40" t="n">
        <v>136.5</v>
      </c>
      <c r="H49" s="40" t="n">
        <v>604.81</v>
      </c>
      <c r="I49" s="40" t="n">
        <v>5865.05</v>
      </c>
    </row>
    <row r="50" customFormat="false" ht="15" hidden="false" customHeight="false" outlineLevel="0" collapsed="false">
      <c r="B50" s="39" t="s">
        <v>139</v>
      </c>
      <c r="C50" s="40" t="n">
        <v>0</v>
      </c>
      <c r="D50" s="40" t="n">
        <v>8.7</v>
      </c>
      <c r="E50" s="40" t="n">
        <v>0</v>
      </c>
      <c r="F50" s="40" t="n">
        <v>0</v>
      </c>
      <c r="G50" s="40" t="n">
        <v>169.92</v>
      </c>
      <c r="H50" s="40" t="n">
        <v>88.65</v>
      </c>
      <c r="I50" s="40" t="n">
        <v>267.27</v>
      </c>
    </row>
    <row r="51" customFormat="false" ht="15" hidden="false" customHeight="false" outlineLevel="0" collapsed="false">
      <c r="B51" s="39" t="s">
        <v>140</v>
      </c>
      <c r="C51" s="40" t="n">
        <v>1587.95</v>
      </c>
      <c r="D51" s="40" t="n">
        <v>1908.55</v>
      </c>
      <c r="E51" s="40" t="n">
        <v>2071.96</v>
      </c>
      <c r="F51" s="40" t="n">
        <v>1516.14</v>
      </c>
      <c r="G51" s="40" t="n">
        <v>1515.7</v>
      </c>
      <c r="H51" s="40" t="n">
        <v>1431.34</v>
      </c>
      <c r="I51" s="40" t="n">
        <v>10031.64</v>
      </c>
    </row>
    <row r="52" customFormat="false" ht="15" hidden="false" customHeight="false" outlineLevel="0" collapsed="false">
      <c r="B52" s="39" t="s">
        <v>141</v>
      </c>
      <c r="C52" s="40" t="n">
        <v>100.86</v>
      </c>
      <c r="D52" s="40" t="n">
        <v>0</v>
      </c>
      <c r="E52" s="40" t="n">
        <v>0</v>
      </c>
      <c r="F52" s="40" t="n">
        <v>0</v>
      </c>
      <c r="G52" s="40" t="n">
        <v>0</v>
      </c>
      <c r="H52" s="40" t="n">
        <v>0</v>
      </c>
      <c r="I52" s="40" t="n">
        <v>100.86</v>
      </c>
    </row>
    <row r="53" customFormat="false" ht="15" hidden="false" customHeight="false" outlineLevel="0" collapsed="false">
      <c r="B53" s="39" t="s">
        <v>142</v>
      </c>
      <c r="C53" s="40" t="n">
        <v>0</v>
      </c>
      <c r="D53" s="40" t="n">
        <v>66.86</v>
      </c>
      <c r="E53" s="40" t="n">
        <v>66.86</v>
      </c>
      <c r="F53" s="40" t="n">
        <v>0</v>
      </c>
      <c r="G53" s="40" t="n">
        <v>0</v>
      </c>
      <c r="H53" s="40" t="n">
        <v>0</v>
      </c>
      <c r="I53" s="40" t="n">
        <v>133.72</v>
      </c>
    </row>
    <row r="54" customFormat="false" ht="15" hidden="false" customHeight="false" outlineLevel="0" collapsed="false">
      <c r="B54" s="39" t="s">
        <v>143</v>
      </c>
      <c r="C54" s="40" t="n">
        <v>335.73</v>
      </c>
      <c r="D54" s="40" t="n">
        <v>556.71</v>
      </c>
      <c r="E54" s="40" t="n">
        <v>656.49</v>
      </c>
      <c r="F54" s="40" t="n">
        <v>326.54</v>
      </c>
      <c r="G54" s="40" t="n">
        <v>686.97</v>
      </c>
      <c r="H54" s="40" t="n">
        <v>543.16</v>
      </c>
      <c r="I54" s="40" t="n">
        <v>3105.6</v>
      </c>
    </row>
    <row r="55" customFormat="false" ht="15" hidden="false" customHeight="false" outlineLevel="0" collapsed="false">
      <c r="B55" s="39" t="s">
        <v>144</v>
      </c>
      <c r="C55" s="40" t="n">
        <v>0</v>
      </c>
      <c r="D55" s="40" t="n">
        <v>0</v>
      </c>
      <c r="E55" s="40" t="n">
        <v>37.81</v>
      </c>
      <c r="F55" s="40" t="n">
        <v>0</v>
      </c>
      <c r="G55" s="40" t="n">
        <v>0</v>
      </c>
      <c r="H55" s="40" t="n">
        <v>0</v>
      </c>
      <c r="I55" s="40" t="n">
        <v>37.81</v>
      </c>
    </row>
    <row r="56" customFormat="false" ht="15" hidden="false" customHeight="false" outlineLevel="0" collapsed="false">
      <c r="B56" s="39" t="s">
        <v>145</v>
      </c>
      <c r="C56" s="40" t="n">
        <v>49.57</v>
      </c>
      <c r="D56" s="40" t="n">
        <v>11.85</v>
      </c>
      <c r="E56" s="40" t="n">
        <v>0</v>
      </c>
      <c r="F56" s="40" t="n">
        <v>0</v>
      </c>
      <c r="G56" s="40" t="n">
        <v>0</v>
      </c>
      <c r="H56" s="40" t="n">
        <v>0</v>
      </c>
      <c r="I56" s="40" t="n">
        <v>61.42</v>
      </c>
    </row>
    <row r="57" customFormat="false" ht="15" hidden="false" customHeight="false" outlineLevel="0" collapsed="false">
      <c r="B57" s="39" t="s">
        <v>146</v>
      </c>
      <c r="C57" s="40" t="n">
        <v>252.53</v>
      </c>
      <c r="D57" s="40" t="n">
        <v>191.35</v>
      </c>
      <c r="E57" s="40" t="n">
        <v>613.01</v>
      </c>
      <c r="F57" s="40" t="n">
        <v>0</v>
      </c>
      <c r="G57" s="40" t="n">
        <v>259.08</v>
      </c>
      <c r="H57" s="40" t="n">
        <v>262.77</v>
      </c>
      <c r="I57" s="40" t="n">
        <v>1578.74</v>
      </c>
    </row>
    <row r="58" customFormat="false" ht="15" hidden="false" customHeight="false" outlineLevel="0" collapsed="false">
      <c r="B58" s="39" t="s">
        <v>147</v>
      </c>
      <c r="C58" s="40" t="n">
        <v>500</v>
      </c>
      <c r="D58" s="40" t="n">
        <v>800</v>
      </c>
      <c r="E58" s="40" t="n">
        <v>12.49</v>
      </c>
      <c r="F58" s="40" t="n">
        <v>150</v>
      </c>
      <c r="G58" s="40" t="n">
        <v>0</v>
      </c>
      <c r="H58" s="40" t="n">
        <v>0</v>
      </c>
      <c r="I58" s="40" t="n">
        <v>1462.49</v>
      </c>
    </row>
    <row r="59" customFormat="false" ht="15" hidden="false" customHeight="false" outlineLevel="0" collapsed="false">
      <c r="B59" s="39" t="s">
        <v>148</v>
      </c>
      <c r="C59" s="40" t="n">
        <v>0</v>
      </c>
      <c r="D59" s="40" t="n">
        <v>62.25</v>
      </c>
      <c r="E59" s="40" t="n">
        <v>122.63</v>
      </c>
      <c r="F59" s="40" t="n">
        <v>0</v>
      </c>
      <c r="G59" s="40" t="n">
        <v>0</v>
      </c>
      <c r="H59" s="40" t="n">
        <v>0</v>
      </c>
      <c r="I59" s="40" t="n">
        <v>184.88</v>
      </c>
    </row>
    <row r="60" customFormat="false" ht="15" hidden="false" customHeight="false" outlineLevel="0" collapsed="false">
      <c r="B60" s="39" t="s">
        <v>149</v>
      </c>
      <c r="C60" s="40" t="n">
        <v>487.59</v>
      </c>
      <c r="D60" s="40" t="n">
        <v>608.7</v>
      </c>
      <c r="E60" s="40" t="n">
        <v>761.65</v>
      </c>
      <c r="F60" s="40" t="n">
        <v>274.06</v>
      </c>
      <c r="G60" s="40" t="n">
        <v>578.42</v>
      </c>
      <c r="H60" s="40" t="n">
        <v>457.31</v>
      </c>
      <c r="I60" s="40" t="n">
        <v>3167.73</v>
      </c>
    </row>
    <row r="61" customFormat="false" ht="15" hidden="false" customHeight="false" outlineLevel="0" collapsed="false">
      <c r="B61" s="41" t="s">
        <v>150</v>
      </c>
      <c r="C61" s="42" t="n">
        <v>8109.05</v>
      </c>
      <c r="D61" s="42" t="n">
        <v>11104.46</v>
      </c>
      <c r="E61" s="42" t="n">
        <v>8682.39</v>
      </c>
      <c r="F61" s="42" t="n">
        <v>4807.08</v>
      </c>
      <c r="G61" s="42" t="n">
        <v>6833.49</v>
      </c>
      <c r="H61" s="42" t="n">
        <v>6874.86</v>
      </c>
      <c r="I61" s="42" t="n">
        <v>46411.33</v>
      </c>
    </row>
    <row r="62" customFormat="false" ht="15" hidden="false" customHeight="false" outlineLevel="0" collapsed="false">
      <c r="B62" s="39" t="s">
        <v>151</v>
      </c>
      <c r="C62" s="40" t="n">
        <v>2209.7</v>
      </c>
      <c r="D62" s="40" t="n">
        <v>1568</v>
      </c>
      <c r="E62" s="40" t="n">
        <v>2850.21</v>
      </c>
      <c r="F62" s="40" t="n">
        <v>835</v>
      </c>
      <c r="G62" s="40" t="n">
        <v>1996.2</v>
      </c>
      <c r="H62" s="40" t="n">
        <v>1137.6</v>
      </c>
      <c r="I62" s="40" t="n">
        <v>10596.71</v>
      </c>
    </row>
    <row r="63" customFormat="false" ht="15" hidden="false" customHeight="false" outlineLevel="0" collapsed="false">
      <c r="B63" s="39" t="s">
        <v>152</v>
      </c>
      <c r="C63" s="40" t="n">
        <v>0</v>
      </c>
      <c r="D63" s="40" t="n">
        <v>0</v>
      </c>
      <c r="E63" s="40" t="n">
        <v>0</v>
      </c>
      <c r="F63" s="40" t="n">
        <v>0</v>
      </c>
      <c r="G63" s="40" t="n">
        <v>70.16</v>
      </c>
      <c r="H63" s="40" t="n">
        <v>0</v>
      </c>
      <c r="I63" s="40" t="n">
        <v>70.16</v>
      </c>
    </row>
    <row r="64" customFormat="false" ht="15" hidden="false" customHeight="false" outlineLevel="0" collapsed="false">
      <c r="B64" s="39" t="s">
        <v>153</v>
      </c>
      <c r="C64" s="40" t="n">
        <v>0</v>
      </c>
      <c r="D64" s="40" t="n">
        <v>0</v>
      </c>
      <c r="E64" s="40" t="n">
        <v>0</v>
      </c>
      <c r="F64" s="40" t="n">
        <v>0</v>
      </c>
      <c r="G64" s="40" t="n">
        <v>369.6</v>
      </c>
      <c r="H64" s="40" t="n">
        <v>1161.51</v>
      </c>
      <c r="I64" s="40" t="n">
        <v>1531.11</v>
      </c>
    </row>
    <row r="65" customFormat="false" ht="15" hidden="false" customHeight="false" outlineLevel="0" collapsed="false">
      <c r="B65" s="39" t="s">
        <v>154</v>
      </c>
      <c r="C65" s="40" t="n">
        <v>36.55</v>
      </c>
      <c r="D65" s="40" t="n">
        <v>12.69</v>
      </c>
      <c r="E65" s="40" t="n">
        <v>18.45</v>
      </c>
      <c r="F65" s="40" t="n">
        <v>4.61</v>
      </c>
      <c r="G65" s="40" t="n">
        <v>12.69</v>
      </c>
      <c r="H65" s="40" t="n">
        <v>9.22</v>
      </c>
      <c r="I65" s="40" t="n">
        <v>94.21</v>
      </c>
    </row>
    <row r="66" customFormat="false" ht="15" hidden="false" customHeight="false" outlineLevel="0" collapsed="false">
      <c r="B66" s="39" t="s">
        <v>155</v>
      </c>
      <c r="C66" s="40" t="n">
        <v>0</v>
      </c>
      <c r="D66" s="40" t="n">
        <v>1200</v>
      </c>
      <c r="E66" s="40" t="n">
        <v>1375</v>
      </c>
      <c r="F66" s="40" t="n">
        <v>750</v>
      </c>
      <c r="G66" s="40" t="n">
        <v>750</v>
      </c>
      <c r="H66" s="40" t="n">
        <v>1050</v>
      </c>
      <c r="I66" s="40" t="n">
        <v>5125</v>
      </c>
    </row>
    <row r="67" customFormat="false" ht="15" hidden="false" customHeight="false" outlineLevel="0" collapsed="false">
      <c r="B67" s="39" t="s">
        <v>156</v>
      </c>
      <c r="C67" s="40" t="n">
        <v>1355.68</v>
      </c>
      <c r="D67" s="40" t="n">
        <v>445.57</v>
      </c>
      <c r="E67" s="40" t="n">
        <v>784.55</v>
      </c>
      <c r="F67" s="40" t="n">
        <v>326.02</v>
      </c>
      <c r="G67" s="40" t="n">
        <v>332.51</v>
      </c>
      <c r="H67" s="40" t="n">
        <v>565.57</v>
      </c>
      <c r="I67" s="40" t="n">
        <v>3809.9</v>
      </c>
    </row>
    <row r="68" customFormat="false" ht="15" hidden="false" customHeight="false" outlineLevel="0" collapsed="false">
      <c r="B68" s="39" t="s">
        <v>157</v>
      </c>
      <c r="C68" s="40" t="n">
        <v>448.68</v>
      </c>
      <c r="D68" s="40" t="n">
        <v>370.55</v>
      </c>
      <c r="E68" s="40" t="n">
        <v>538.98</v>
      </c>
      <c r="F68" s="40" t="n">
        <v>134.74</v>
      </c>
      <c r="G68" s="40" t="n">
        <v>1070.55</v>
      </c>
      <c r="H68" s="40" t="n">
        <v>269.46</v>
      </c>
      <c r="I68" s="40" t="n">
        <v>2832.96</v>
      </c>
    </row>
    <row r="69" customFormat="false" ht="15" hidden="false" customHeight="false" outlineLevel="0" collapsed="false">
      <c r="B69" s="39" t="s">
        <v>158</v>
      </c>
      <c r="C69" s="40" t="n">
        <v>7769.1</v>
      </c>
      <c r="D69" s="40" t="n">
        <v>8744.56</v>
      </c>
      <c r="E69" s="40" t="n">
        <v>8555.39</v>
      </c>
      <c r="F69" s="40" t="n">
        <v>2413.49</v>
      </c>
      <c r="G69" s="40" t="n">
        <v>13812.38</v>
      </c>
      <c r="H69" s="40" t="n">
        <v>4626.98</v>
      </c>
      <c r="I69" s="40" t="n">
        <v>45921.9</v>
      </c>
    </row>
    <row r="70" customFormat="false" ht="15" hidden="false" customHeight="false" outlineLevel="0" collapsed="false">
      <c r="B70" s="39" t="s">
        <v>159</v>
      </c>
      <c r="C70" s="40" t="n">
        <v>0</v>
      </c>
      <c r="D70" s="40" t="n">
        <v>0</v>
      </c>
      <c r="E70" s="40" t="n">
        <v>0</v>
      </c>
      <c r="F70" s="40" t="n">
        <v>143.58</v>
      </c>
      <c r="G70" s="40" t="n">
        <v>0</v>
      </c>
      <c r="H70" s="40" t="n">
        <v>0</v>
      </c>
      <c r="I70" s="40" t="n">
        <v>143.58</v>
      </c>
    </row>
    <row r="71" customFormat="false" ht="15" hidden="false" customHeight="false" outlineLevel="0" collapsed="false">
      <c r="B71" s="41" t="s">
        <v>160</v>
      </c>
      <c r="C71" s="42" t="n">
        <v>11819.71</v>
      </c>
      <c r="D71" s="42" t="n">
        <v>12341.37</v>
      </c>
      <c r="E71" s="42" t="n">
        <v>14122.58</v>
      </c>
      <c r="F71" s="42" t="n">
        <v>4607.44</v>
      </c>
      <c r="G71" s="42" t="n">
        <v>18414.09</v>
      </c>
      <c r="H71" s="42" t="n">
        <v>8820.34</v>
      </c>
      <c r="I71" s="42" t="n">
        <v>70125.53</v>
      </c>
    </row>
    <row r="72" customFormat="false" ht="15" hidden="false" customHeight="false" outlineLevel="0" collapsed="false">
      <c r="B72" s="39" t="s">
        <v>161</v>
      </c>
      <c r="C72" s="40" t="n">
        <v>11970.51</v>
      </c>
      <c r="D72" s="40" t="n">
        <v>15846.71</v>
      </c>
      <c r="E72" s="40" t="n">
        <v>18620.12</v>
      </c>
      <c r="F72" s="40" t="n">
        <v>5749.86</v>
      </c>
      <c r="G72" s="40" t="n">
        <v>15309.77</v>
      </c>
      <c r="H72" s="40" t="n">
        <v>7945.99</v>
      </c>
      <c r="I72" s="40" t="n">
        <v>75442.96</v>
      </c>
    </row>
    <row r="73" customFormat="false" ht="15" hidden="false" customHeight="false" outlineLevel="0" collapsed="false">
      <c r="B73" s="39" t="s">
        <v>162</v>
      </c>
      <c r="C73" s="40" t="n">
        <v>13182.29</v>
      </c>
      <c r="D73" s="40" t="n">
        <v>16372.86</v>
      </c>
      <c r="E73" s="40" t="n">
        <v>16318.33</v>
      </c>
      <c r="F73" s="40" t="n">
        <v>6391.2</v>
      </c>
      <c r="G73" s="40" t="n">
        <v>14841.34</v>
      </c>
      <c r="H73" s="40" t="n">
        <v>6582.05</v>
      </c>
      <c r="I73" s="40" t="n">
        <v>73688.07</v>
      </c>
    </row>
    <row r="74" customFormat="false" ht="15" hidden="false" customHeight="false" outlineLevel="0" collapsed="false">
      <c r="B74" s="39" t="s">
        <v>163</v>
      </c>
      <c r="C74" s="40" t="n">
        <v>20804.78</v>
      </c>
      <c r="D74" s="40" t="n">
        <v>33434.62</v>
      </c>
      <c r="E74" s="40" t="n">
        <v>35227.72</v>
      </c>
      <c r="F74" s="40" t="n">
        <v>10102.82</v>
      </c>
      <c r="G74" s="40" t="n">
        <v>35001.84</v>
      </c>
      <c r="H74" s="40" t="n">
        <v>14297.99</v>
      </c>
      <c r="I74" s="40" t="n">
        <v>148869.77</v>
      </c>
    </row>
    <row r="75" customFormat="false" ht="15" hidden="false" customHeight="false" outlineLevel="0" collapsed="false">
      <c r="B75" s="41" t="s">
        <v>164</v>
      </c>
      <c r="C75" s="42" t="n">
        <v>45957.58</v>
      </c>
      <c r="D75" s="42" t="n">
        <v>65654.19</v>
      </c>
      <c r="E75" s="42" t="n">
        <v>70166.17</v>
      </c>
      <c r="F75" s="42" t="n">
        <v>22243.88</v>
      </c>
      <c r="G75" s="42" t="n">
        <v>65152.95</v>
      </c>
      <c r="H75" s="42" t="n">
        <v>28826.03</v>
      </c>
      <c r="I75" s="42" t="n">
        <v>298000.8</v>
      </c>
    </row>
    <row r="76" customFormat="false" ht="15" hidden="false" customHeight="false" outlineLevel="0" collapsed="false">
      <c r="B76" s="39" t="s">
        <v>165</v>
      </c>
      <c r="C76" s="40" t="n">
        <v>1350</v>
      </c>
      <c r="D76" s="40" t="n">
        <v>1350</v>
      </c>
      <c r="E76" s="40" t="n">
        <v>7516.07</v>
      </c>
      <c r="F76" s="40" t="n">
        <v>1140.61</v>
      </c>
      <c r="G76" s="40" t="n">
        <v>6518</v>
      </c>
      <c r="H76" s="40" t="n">
        <v>4068</v>
      </c>
      <c r="I76" s="40" t="n">
        <v>21942.68</v>
      </c>
    </row>
    <row r="77" customFormat="false" ht="15" hidden="false" customHeight="false" outlineLevel="0" collapsed="false">
      <c r="B77" s="39" t="s">
        <v>166</v>
      </c>
      <c r="C77" s="40" t="n">
        <v>117.6</v>
      </c>
      <c r="D77" s="40" t="n">
        <v>0</v>
      </c>
      <c r="E77" s="40" t="n">
        <v>0</v>
      </c>
      <c r="F77" s="40" t="n">
        <v>0</v>
      </c>
      <c r="G77" s="40" t="n">
        <v>0</v>
      </c>
      <c r="H77" s="40" t="n">
        <v>0</v>
      </c>
      <c r="I77" s="40" t="n">
        <v>117.6</v>
      </c>
    </row>
    <row r="78" customFormat="false" ht="15" hidden="false" customHeight="false" outlineLevel="0" collapsed="false">
      <c r="B78" s="39" t="s">
        <v>167</v>
      </c>
      <c r="C78" s="40" t="n">
        <v>2434.15</v>
      </c>
      <c r="D78" s="40" t="n">
        <v>3103.71</v>
      </c>
      <c r="E78" s="40" t="n">
        <v>4105.56</v>
      </c>
      <c r="F78" s="40" t="n">
        <v>1356.21</v>
      </c>
      <c r="G78" s="40" t="n">
        <v>3283.58</v>
      </c>
      <c r="H78" s="40" t="n">
        <v>2142.41</v>
      </c>
      <c r="I78" s="40" t="n">
        <v>16425.62</v>
      </c>
    </row>
    <row r="79" customFormat="false" ht="15" hidden="false" customHeight="false" outlineLevel="0" collapsed="false">
      <c r="B79" s="39" t="s">
        <v>168</v>
      </c>
      <c r="C79" s="40" t="n">
        <v>293.95</v>
      </c>
      <c r="D79" s="40" t="n">
        <v>900</v>
      </c>
      <c r="E79" s="40" t="n">
        <v>0</v>
      </c>
      <c r="F79" s="40" t="n">
        <v>0</v>
      </c>
      <c r="G79" s="40" t="n">
        <v>0</v>
      </c>
      <c r="H79" s="40" t="n">
        <v>0</v>
      </c>
      <c r="I79" s="40" t="n">
        <v>1193.95</v>
      </c>
    </row>
    <row r="80" customFormat="false" ht="15" hidden="false" customHeight="false" outlineLevel="0" collapsed="false">
      <c r="B80" s="39" t="s">
        <v>169</v>
      </c>
      <c r="C80" s="40" t="n">
        <v>16.64</v>
      </c>
      <c r="D80" s="40" t="n">
        <v>20.8</v>
      </c>
      <c r="E80" s="40" t="n">
        <v>26</v>
      </c>
      <c r="F80" s="40" t="n">
        <v>9.36</v>
      </c>
      <c r="G80" s="40" t="n">
        <v>19.76</v>
      </c>
      <c r="H80" s="40" t="n">
        <v>15.6</v>
      </c>
      <c r="I80" s="40" t="n">
        <v>108.16</v>
      </c>
    </row>
    <row r="81" customFormat="false" ht="15" hidden="false" customHeight="false" outlineLevel="0" collapsed="false">
      <c r="B81" s="39" t="s">
        <v>170</v>
      </c>
      <c r="C81" s="40" t="n">
        <v>14</v>
      </c>
      <c r="D81" s="40" t="n">
        <v>13.61</v>
      </c>
      <c r="E81" s="40" t="n">
        <v>0</v>
      </c>
      <c r="F81" s="40" t="n">
        <v>0</v>
      </c>
      <c r="G81" s="40" t="n">
        <v>0</v>
      </c>
      <c r="H81" s="40" t="n">
        <v>0</v>
      </c>
      <c r="I81" s="40" t="n">
        <v>27.61</v>
      </c>
    </row>
    <row r="82" customFormat="false" ht="15" hidden="false" customHeight="false" outlineLevel="0" collapsed="false">
      <c r="B82" s="39" t="s">
        <v>171</v>
      </c>
      <c r="C82" s="40" t="n">
        <v>0</v>
      </c>
      <c r="D82" s="40" t="n">
        <v>0</v>
      </c>
      <c r="E82" s="40" t="n">
        <v>0</v>
      </c>
      <c r="F82" s="40" t="n">
        <v>30.95</v>
      </c>
      <c r="G82" s="40" t="n">
        <v>0</v>
      </c>
      <c r="H82" s="40" t="n">
        <v>0</v>
      </c>
      <c r="I82" s="40" t="n">
        <v>30.95</v>
      </c>
    </row>
    <row r="83" customFormat="false" ht="15" hidden="false" customHeight="false" outlineLevel="0" collapsed="false">
      <c r="B83" s="41" t="s">
        <v>172</v>
      </c>
      <c r="C83" s="42" t="n">
        <v>4226.34</v>
      </c>
      <c r="D83" s="42" t="n">
        <v>5388.12</v>
      </c>
      <c r="E83" s="42" t="n">
        <v>11647.63</v>
      </c>
      <c r="F83" s="42" t="n">
        <v>2537.13</v>
      </c>
      <c r="G83" s="42" t="n">
        <v>9821.34</v>
      </c>
      <c r="H83" s="42" t="n">
        <v>6226.01</v>
      </c>
      <c r="I83" s="42" t="n">
        <v>39846.57</v>
      </c>
    </row>
    <row r="84" customFormat="false" ht="15" hidden="false" customHeight="false" outlineLevel="0" collapsed="false">
      <c r="B84" s="43" t="s">
        <v>173</v>
      </c>
      <c r="C84" s="44" t="n">
        <v>97666.13</v>
      </c>
      <c r="D84" s="44" t="n">
        <v>149418.32</v>
      </c>
      <c r="E84" s="44" t="n">
        <v>156006.32</v>
      </c>
      <c r="F84" s="44" t="n">
        <v>52872.6</v>
      </c>
      <c r="G84" s="44" t="n">
        <v>144947.06</v>
      </c>
      <c r="H84" s="44" t="n">
        <v>76928.8</v>
      </c>
      <c r="I84" s="44" t="n">
        <v>677839.23</v>
      </c>
    </row>
    <row r="85" customFormat="false" ht="15" hidden="false" customHeight="false" outlineLevel="0" collapsed="false">
      <c r="B85" s="43" t="s">
        <v>174</v>
      </c>
      <c r="C85" s="44" t="n">
        <v>141743.86</v>
      </c>
      <c r="D85" s="44" t="n">
        <v>167515.5</v>
      </c>
      <c r="E85" s="44" t="n">
        <v>216396.03</v>
      </c>
      <c r="F85" s="44" t="n">
        <v>62124.9</v>
      </c>
      <c r="G85" s="44" t="n">
        <v>161247.94</v>
      </c>
      <c r="H85" s="44" t="n">
        <v>81990.69</v>
      </c>
      <c r="I85" s="44" t="n">
        <v>831018.92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2026-09-11T15:30:35Z</dcterms:created>
  <dc:creator>openpyxl</dc:creator>
  <dc:description/>
  <dc:language>en-US</dc:language>
  <cp:lastModifiedBy/>
  <dcterms:modified xsi:type="dcterms:W3CDTF">2026-09-11T15:30:36Z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