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ke\Documents\GOUNDRY\FINANCIALS -RENT ROLLS\"/>
    </mc:Choice>
  </mc:AlternateContent>
  <xr:revisionPtr revIDLastSave="0" documentId="8_{67B516F2-39BB-4FF4-B3BA-168DB0A24E53}" xr6:coauthVersionLast="47" xr6:coauthVersionMax="47" xr10:uidLastSave="{00000000-0000-0000-0000-000000000000}"/>
  <bookViews>
    <workbookView xWindow="732" yWindow="732" windowWidth="20460" windowHeight="10524" activeTab="1" xr2:uid="{00000000-000D-0000-FFFF-FFFF00000000}"/>
  </bookViews>
  <sheets>
    <sheet name="I&amp;E" sheetId="1" r:id="rId1"/>
    <sheet name="RR" sheetId="2" r:id="rId2"/>
  </sheets>
  <definedNames>
    <definedName name="_xlnm.Print_Area" localSheetId="0">'I&amp;E'!$A$1:$P$24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6" i="1" l="1"/>
  <c r="O6" i="1"/>
  <c r="F12" i="2"/>
  <c r="G12" i="2"/>
  <c r="P6" i="1"/>
  <c r="P7" i="1" s="1"/>
  <c r="O8" i="1" l="1"/>
  <c r="O10" i="1" s="1"/>
  <c r="O12" i="1" s="1"/>
  <c r="P8" i="1"/>
  <c r="P10" i="1" s="1"/>
  <c r="P20" i="1" s="1"/>
  <c r="O22" i="1" l="1"/>
  <c r="O24" i="1" s="1"/>
  <c r="P12" i="1"/>
  <c r="P22" i="1" l="1"/>
  <c r="P24" i="1" s="1"/>
  <c r="N22" i="1"/>
  <c r="N24" i="1" s="1"/>
</calcChain>
</file>

<file path=xl/sharedStrings.xml><?xml version="1.0" encoding="utf-8"?>
<sst xmlns="http://schemas.openxmlformats.org/spreadsheetml/2006/main" count="100" uniqueCount="73">
  <si>
    <t>Nov 2023</t>
  </si>
  <si>
    <t>Dec 2023</t>
  </si>
  <si>
    <t>Jan 2024</t>
  </si>
  <si>
    <t>Feb 2024</t>
  </si>
  <si>
    <t>Mar 2024</t>
  </si>
  <si>
    <t>Apr 2024</t>
  </si>
  <si>
    <t>May 2024</t>
  </si>
  <si>
    <t>Jun 2024</t>
  </si>
  <si>
    <t>Jul 2024</t>
  </si>
  <si>
    <t>Aug 2024</t>
  </si>
  <si>
    <t>Sep 2024</t>
  </si>
  <si>
    <t>Oct 2024</t>
  </si>
  <si>
    <t>Operating Income &amp; Expense</t>
  </si>
  <si>
    <t xml:space="preserve">    Income</t>
  </si>
  <si>
    <t xml:space="preserve">        RENT REVENUE</t>
  </si>
  <si>
    <t xml:space="preserve">        OTHER REVENUE</t>
  </si>
  <si>
    <t xml:space="preserve">    Total Operating Income</t>
  </si>
  <si>
    <t xml:space="preserve">    Expense</t>
  </si>
  <si>
    <t xml:space="preserve">        REPAIRS &amp; MAINTENANCE</t>
  </si>
  <si>
    <t xml:space="preserve">        UTILITIES</t>
  </si>
  <si>
    <t xml:space="preserve">        TRASH REMOVAL</t>
  </si>
  <si>
    <t xml:space="preserve">        INSURANCE</t>
  </si>
  <si>
    <t xml:space="preserve">        PROPERTY TAXES</t>
  </si>
  <si>
    <t xml:space="preserve">    Total Operating Expense</t>
  </si>
  <si>
    <t xml:space="preserve">    NOI - Net Operating Income</t>
  </si>
  <si>
    <t>NOTES:</t>
  </si>
  <si>
    <t>Unit</t>
  </si>
  <si>
    <t>BD/BA</t>
  </si>
  <si>
    <t>Tenant</t>
  </si>
  <si>
    <t>Rent</t>
  </si>
  <si>
    <t>Unit 1</t>
  </si>
  <si>
    <t>Current</t>
  </si>
  <si>
    <t>Unit 2</t>
  </si>
  <si>
    <t>Unit 3</t>
  </si>
  <si>
    <t>Unit 6</t>
  </si>
  <si>
    <t xml:space="preserve">        MONTHLY RENT</t>
  </si>
  <si>
    <t xml:space="preserve">        VACANCY</t>
  </si>
  <si>
    <t xml:space="preserve">        MANAGEMENT</t>
  </si>
  <si>
    <t xml:space="preserve">        ADJUSTED INCOME</t>
  </si>
  <si>
    <t>From</t>
  </si>
  <si>
    <t xml:space="preserve">Lease </t>
  </si>
  <si>
    <t>To</t>
  </si>
  <si>
    <t>Lease</t>
  </si>
  <si>
    <t>Rent Roll AS OF 11-10-2025</t>
  </si>
  <si>
    <t>gas</t>
  </si>
  <si>
    <t>electric</t>
  </si>
  <si>
    <t>water</t>
  </si>
  <si>
    <t>2026 projections</t>
  </si>
  <si>
    <t>Yr. 1 - proforma</t>
  </si>
  <si>
    <t>Occupied</t>
  </si>
  <si>
    <t>tbd</t>
  </si>
  <si>
    <t>MTM</t>
  </si>
  <si>
    <t>6 Units</t>
  </si>
  <si>
    <r>
      <rPr>
        <b/>
        <sz val="11"/>
        <rFont val="Arial"/>
        <family val="2"/>
      </rPr>
      <t xml:space="preserve">Property: </t>
    </r>
    <r>
      <rPr>
        <sz val="11"/>
        <rFont val="Arial"/>
        <family val="2"/>
      </rPr>
      <t xml:space="preserve"> 366 Goundry N. Tpnawanda NY 14120</t>
    </r>
  </si>
  <si>
    <t xml:space="preserve">1st flr. </t>
  </si>
  <si>
    <t>2nd flr.</t>
  </si>
  <si>
    <t>Unit 4</t>
  </si>
  <si>
    <t xml:space="preserve">Unit 5 </t>
  </si>
  <si>
    <t>3rd flr.</t>
  </si>
  <si>
    <t>LOCATION</t>
  </si>
  <si>
    <t>1BEDRM1BATH</t>
  </si>
  <si>
    <t>STUDIO</t>
  </si>
  <si>
    <t>2BEDRM1BATH</t>
  </si>
  <si>
    <t>Vacancy is calculated at 5%</t>
  </si>
  <si>
    <t>366 GOUNDRY INCOME AND EXPENSE REVIEW</t>
  </si>
  <si>
    <t>"</t>
  </si>
  <si>
    <t xml:space="preserve">        LANDSCAPING/SNOW</t>
  </si>
  <si>
    <t>Tenants pay gas and electric</t>
  </si>
  <si>
    <t>Trash included in the taxes</t>
  </si>
  <si>
    <t>Market</t>
  </si>
  <si>
    <t>Property is self managed, Management  added in  Yr.1</t>
  </si>
  <si>
    <t>Cap rate value at 6.5%</t>
  </si>
  <si>
    <t>Repairs and maint. are estimated at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</si>
</sst>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#,##0.00;[Red]\-#,##0.00"/>
    <numFmt numFmtId="165" formatCode="mm/dd/yyyy"/>
  </numFmts>
  <fonts count="15" x14ac:knownFonts="1">
    <font>
      <sz val="11"/>
      <name val="Arial"/>
      <family val="1"/>
    </font>
    <font>
      <b/>
      <sz val="13"/>
      <color rgb="FF303030"/>
      <name val="Arial"/>
      <family val="1"/>
    </font>
    <font>
      <b/>
      <sz val="18"/>
      <color rgb="FF303030"/>
      <name val="Arial"/>
      <family val="1"/>
    </font>
    <font>
      <sz val="13"/>
      <color rgb="FF303030"/>
      <name val="Arial"/>
      <family val="1"/>
    </font>
    <font>
      <sz val="12"/>
      <color rgb="FF303030"/>
      <name val="Arial"/>
      <family val="1"/>
    </font>
    <font>
      <b/>
      <sz val="12"/>
      <color rgb="FF303030"/>
      <name val="Arial"/>
      <family val="1"/>
    </font>
    <font>
      <sz val="11"/>
      <name val="Arial"/>
      <family val="2"/>
    </font>
    <font>
      <sz val="12"/>
      <color rgb="FF303030"/>
      <name val="Arial"/>
      <family val="2"/>
    </font>
    <font>
      <b/>
      <sz val="12"/>
      <color rgb="FF3764A0"/>
      <name val="Arial"/>
      <family val="1"/>
    </font>
    <font>
      <b/>
      <sz val="12"/>
      <color rgb="FF30303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rgb="FFC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ECF3F9"/>
        <bgColor rgb="FFECF3F9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303030"/>
      </top>
      <bottom/>
      <diagonal/>
    </border>
    <border>
      <left/>
      <right/>
      <top/>
      <bottom style="medium">
        <color rgb="FF3764A0"/>
      </bottom>
      <diagonal/>
    </border>
    <border>
      <left/>
      <right/>
      <top/>
      <bottom style="thin">
        <color rgb="FFD3D3D3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65" fontId="4" fillId="0" borderId="0" xfId="0" applyNumberFormat="1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9" fillId="0" borderId="0" xfId="0" applyFont="1"/>
    <xf numFmtId="164" fontId="9" fillId="0" borderId="0" xfId="0" applyNumberFormat="1" applyFont="1"/>
    <xf numFmtId="0" fontId="10" fillId="0" borderId="0" xfId="0" applyFont="1"/>
    <xf numFmtId="44" fontId="9" fillId="0" borderId="0" xfId="0" applyNumberFormat="1" applyFont="1"/>
    <xf numFmtId="44" fontId="10" fillId="0" borderId="0" xfId="0" applyNumberFormat="1" applyFont="1"/>
    <xf numFmtId="164" fontId="7" fillId="0" borderId="0" xfId="0" applyNumberFormat="1" applyFont="1"/>
    <xf numFmtId="44" fontId="7" fillId="0" borderId="0" xfId="0" applyNumberFormat="1" applyFont="1"/>
    <xf numFmtId="164" fontId="9" fillId="0" borderId="2" xfId="0" applyNumberFormat="1" applyFont="1" applyBorder="1"/>
    <xf numFmtId="44" fontId="9" fillId="4" borderId="0" xfId="0" applyNumberFormat="1" applyFont="1" applyFill="1"/>
    <xf numFmtId="44" fontId="11" fillId="4" borderId="0" xfId="0" applyNumberFormat="1" applyFont="1" applyFill="1"/>
    <xf numFmtId="0" fontId="9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4" fillId="0" borderId="0" xfId="0" applyFont="1"/>
    <xf numFmtId="44" fontId="4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0" fontId="5" fillId="0" borderId="0" xfId="0" applyFont="1"/>
    <xf numFmtId="44" fontId="5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right"/>
    </xf>
    <xf numFmtId="44" fontId="11" fillId="0" borderId="0" xfId="0" applyNumberFormat="1" applyFont="1"/>
    <xf numFmtId="0" fontId="5" fillId="0" borderId="0" xfId="0" applyFont="1" applyAlignment="1">
      <alignment horizontal="center"/>
    </xf>
    <xf numFmtId="44" fontId="10" fillId="0" borderId="0" xfId="0" applyNumberFormat="1" applyFont="1" applyAlignment="1">
      <alignment horizontal="center"/>
    </xf>
    <xf numFmtId="44" fontId="9" fillId="4" borderId="2" xfId="0" applyNumberFormat="1" applyFont="1" applyFill="1" applyBorder="1"/>
    <xf numFmtId="44" fontId="14" fillId="0" borderId="0" xfId="0" applyNumberFormat="1" applyFont="1"/>
    <xf numFmtId="44" fontId="14" fillId="0" borderId="2" xfId="0" applyNumberFormat="1" applyFont="1" applyBorder="1"/>
    <xf numFmtId="0" fontId="6" fillId="3" borderId="4" xfId="0" applyFont="1" applyFill="1" applyBorder="1" applyAlignment="1">
      <alignment horizontal="left" vertical="top" wrapText="1"/>
    </xf>
    <xf numFmtId="0" fontId="2" fillId="3" borderId="0" xfId="0" applyFont="1" applyFill="1"/>
    <xf numFmtId="0" fontId="12" fillId="3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8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7"/>
  <sheetViews>
    <sheetView showWhiteSpace="0" workbookViewId="0">
      <selection activeCell="Q5" sqref="Q5"/>
    </sheetView>
  </sheetViews>
  <sheetFormatPr defaultRowHeight="13.8" x14ac:dyDescent="0.25"/>
  <cols>
    <col min="1" max="1" width="38.8984375" customWidth="1"/>
    <col min="2" max="9" width="11.3984375" hidden="1" customWidth="1"/>
    <col min="10" max="13" width="11.19921875" hidden="1" customWidth="1"/>
    <col min="14" max="15" width="19.19921875" customWidth="1"/>
    <col min="16" max="16" width="23.19921875" customWidth="1"/>
  </cols>
  <sheetData>
    <row r="1" spans="1:16" ht="16.8" customHeight="1" x14ac:dyDescent="0.25">
      <c r="A1" s="33" t="s">
        <v>64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ht="16.8" x14ac:dyDescent="0.3">
      <c r="A2" s="1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2">
        <v>2025</v>
      </c>
      <c r="O2" s="2" t="s">
        <v>47</v>
      </c>
      <c r="P2" s="2" t="s">
        <v>48</v>
      </c>
    </row>
    <row r="3" spans="1:16" ht="15.6" x14ac:dyDescent="0.3">
      <c r="A3" s="17" t="s">
        <v>12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/>
      <c r="O3" s="9"/>
      <c r="P3" s="8"/>
    </row>
    <row r="4" spans="1:16" ht="15.6" x14ac:dyDescent="0.3">
      <c r="A4" s="7" t="s">
        <v>13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/>
      <c r="O4" s="9"/>
      <c r="P4" s="8"/>
    </row>
    <row r="5" spans="1:16" ht="15.6" x14ac:dyDescent="0.3">
      <c r="A5" s="6" t="s">
        <v>35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11"/>
      <c r="O5" s="11">
        <v>4350</v>
      </c>
      <c r="P5" s="13">
        <v>6150</v>
      </c>
    </row>
    <row r="6" spans="1:16" ht="15" x14ac:dyDescent="0.25">
      <c r="A6" s="5" t="s">
        <v>14</v>
      </c>
      <c r="B6" s="12">
        <v>6260</v>
      </c>
      <c r="C6" s="12">
        <v>3150</v>
      </c>
      <c r="D6" s="12">
        <v>2882.5</v>
      </c>
      <c r="E6" s="12">
        <v>4534.5</v>
      </c>
      <c r="F6" s="12">
        <v>3122.67</v>
      </c>
      <c r="G6" s="12">
        <v>4025.75</v>
      </c>
      <c r="H6" s="12">
        <v>3413.21</v>
      </c>
      <c r="I6" s="12">
        <v>5459</v>
      </c>
      <c r="J6" s="12">
        <v>3540</v>
      </c>
      <c r="K6" s="12">
        <v>5257.5</v>
      </c>
      <c r="L6" s="12">
        <v>3766.55</v>
      </c>
      <c r="M6" s="12">
        <v>5189.5</v>
      </c>
      <c r="N6" s="11"/>
      <c r="O6" s="11">
        <f>SUM(O5*12)</f>
        <v>52200</v>
      </c>
      <c r="P6" s="13">
        <f>SUM(P5*12)</f>
        <v>73800</v>
      </c>
    </row>
    <row r="7" spans="1:16" ht="15" x14ac:dyDescent="0.25">
      <c r="A7" s="5" t="s">
        <v>36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1"/>
      <c r="O7" s="11">
        <v>0</v>
      </c>
      <c r="P7" s="13">
        <f>SUM(P6*0.05)</f>
        <v>3690</v>
      </c>
    </row>
    <row r="8" spans="1:16" ht="15" x14ac:dyDescent="0.25">
      <c r="A8" s="5" t="s">
        <v>38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1"/>
      <c r="O8" s="11">
        <f>SUM(O6-O7)</f>
        <v>52200</v>
      </c>
      <c r="P8" s="13">
        <f>SUM(P6-P7)</f>
        <v>70110</v>
      </c>
    </row>
    <row r="9" spans="1:16" ht="15" x14ac:dyDescent="0.25">
      <c r="A9" s="5" t="s">
        <v>15</v>
      </c>
      <c r="B9" s="12">
        <v>162.5</v>
      </c>
      <c r="C9" s="12">
        <v>-50</v>
      </c>
      <c r="D9" s="12">
        <v>87.5</v>
      </c>
      <c r="E9" s="12">
        <v>80.95</v>
      </c>
      <c r="F9" s="12">
        <v>45</v>
      </c>
      <c r="G9" s="12">
        <v>157.19999999999999</v>
      </c>
      <c r="H9" s="12">
        <v>107.5</v>
      </c>
      <c r="I9" s="12">
        <v>125.95</v>
      </c>
      <c r="J9" s="12">
        <v>35.950000000000003</v>
      </c>
      <c r="K9" s="12">
        <v>93.45</v>
      </c>
      <c r="L9" s="12">
        <v>79.7</v>
      </c>
      <c r="M9" s="12">
        <v>118.45</v>
      </c>
      <c r="N9" s="11"/>
      <c r="O9" s="11">
        <v>0</v>
      </c>
      <c r="P9" s="13">
        <v>0</v>
      </c>
    </row>
    <row r="10" spans="1:16" ht="15.6" x14ac:dyDescent="0.3">
      <c r="A10" s="7" t="s">
        <v>16</v>
      </c>
      <c r="B10" s="14">
        <v>6422.5</v>
      </c>
      <c r="C10" s="14">
        <v>3100</v>
      </c>
      <c r="D10" s="14">
        <v>2970</v>
      </c>
      <c r="E10" s="14">
        <v>4615.45</v>
      </c>
      <c r="F10" s="14">
        <v>3167.67</v>
      </c>
      <c r="G10" s="14">
        <v>4182.95</v>
      </c>
      <c r="H10" s="14">
        <v>3520.71</v>
      </c>
      <c r="I10" s="14">
        <v>5584.95</v>
      </c>
      <c r="J10" s="14">
        <v>3575.95</v>
      </c>
      <c r="K10" s="14">
        <v>5350.95</v>
      </c>
      <c r="L10" s="14">
        <v>3846.25</v>
      </c>
      <c r="M10" s="14">
        <v>5307.95</v>
      </c>
      <c r="N10" s="27"/>
      <c r="O10" s="16">
        <f>SUM(O8:O9)</f>
        <v>52200</v>
      </c>
      <c r="P10" s="30">
        <f>SUM(P8:P9)</f>
        <v>70110</v>
      </c>
    </row>
    <row r="11" spans="1:16" ht="15.6" x14ac:dyDescent="0.3">
      <c r="A11" s="7" t="s">
        <v>17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11"/>
      <c r="O11" s="11"/>
      <c r="P11" s="10"/>
    </row>
    <row r="12" spans="1:16" ht="15" x14ac:dyDescent="0.25">
      <c r="A12" s="5" t="s">
        <v>18</v>
      </c>
      <c r="B12" s="12">
        <v>249.16</v>
      </c>
      <c r="C12" s="12">
        <v>59.51</v>
      </c>
      <c r="D12" s="12">
        <v>520.16</v>
      </c>
      <c r="E12" s="12">
        <v>648.33000000000004</v>
      </c>
      <c r="F12" s="12">
        <v>348.33</v>
      </c>
      <c r="G12" s="12">
        <v>921.89</v>
      </c>
      <c r="H12" s="12">
        <v>353.44</v>
      </c>
      <c r="I12" s="12">
        <v>415.97</v>
      </c>
      <c r="J12" s="12">
        <v>255.29</v>
      </c>
      <c r="K12" s="12">
        <v>198.07</v>
      </c>
      <c r="L12" s="12">
        <v>297.17</v>
      </c>
      <c r="M12" s="12">
        <v>200</v>
      </c>
      <c r="N12" s="11"/>
      <c r="O12" s="11">
        <f>SUM(O10*0.05)</f>
        <v>2610</v>
      </c>
      <c r="P12" s="11">
        <f>SUM(P10*0.05)</f>
        <v>3505.5</v>
      </c>
    </row>
    <row r="13" spans="1:16" ht="15" x14ac:dyDescent="0.25">
      <c r="A13" s="5" t="s">
        <v>19</v>
      </c>
      <c r="B13" s="12">
        <v>680.81</v>
      </c>
      <c r="C13" s="12">
        <v>853.64</v>
      </c>
      <c r="D13" s="12">
        <v>617.76</v>
      </c>
      <c r="E13" s="12">
        <v>746.23</v>
      </c>
      <c r="F13" s="12">
        <v>1087.24</v>
      </c>
      <c r="G13" s="12">
        <v>651.21</v>
      </c>
      <c r="H13" s="12">
        <v>946.64</v>
      </c>
      <c r="I13" s="12">
        <v>521.86</v>
      </c>
      <c r="J13" s="12">
        <v>819.16</v>
      </c>
      <c r="K13" s="12">
        <v>755.75</v>
      </c>
      <c r="L13" s="12">
        <v>132.26</v>
      </c>
      <c r="M13" s="12">
        <v>212.05</v>
      </c>
      <c r="N13" s="11"/>
      <c r="O13" s="11">
        <v>2500</v>
      </c>
      <c r="P13" s="11">
        <v>2500</v>
      </c>
    </row>
    <row r="14" spans="1:16" ht="15" x14ac:dyDescent="0.25">
      <c r="A14" s="26" t="s">
        <v>44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1"/>
      <c r="O14" s="29" t="s">
        <v>65</v>
      </c>
      <c r="P14" s="29" t="s">
        <v>65</v>
      </c>
    </row>
    <row r="15" spans="1:16" ht="15" x14ac:dyDescent="0.25">
      <c r="A15" s="26" t="s">
        <v>45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1"/>
      <c r="O15" s="29" t="s">
        <v>65</v>
      </c>
      <c r="P15" s="29" t="s">
        <v>65</v>
      </c>
    </row>
    <row r="16" spans="1:16" ht="15" x14ac:dyDescent="0.25">
      <c r="A16" s="26" t="s">
        <v>46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1"/>
      <c r="O16" s="29" t="s">
        <v>65</v>
      </c>
      <c r="P16" s="29" t="s">
        <v>65</v>
      </c>
    </row>
    <row r="17" spans="1:16" ht="15" x14ac:dyDescent="0.25">
      <c r="A17" s="5" t="s">
        <v>66</v>
      </c>
      <c r="B17" s="12">
        <v>205.75</v>
      </c>
      <c r="C17" s="12">
        <v>95</v>
      </c>
      <c r="D17" s="12">
        <v>0</v>
      </c>
      <c r="E17" s="12">
        <v>0</v>
      </c>
      <c r="F17" s="12">
        <v>0</v>
      </c>
      <c r="G17" s="12">
        <v>94.809999999999945</v>
      </c>
      <c r="H17" s="12">
        <v>189.62</v>
      </c>
      <c r="I17" s="12">
        <v>141.75</v>
      </c>
      <c r="J17" s="12">
        <v>189.62</v>
      </c>
      <c r="K17" s="12">
        <v>189.62</v>
      </c>
      <c r="L17" s="12">
        <v>189.64</v>
      </c>
      <c r="M17" s="12">
        <v>189.62</v>
      </c>
      <c r="N17" s="11"/>
      <c r="O17" s="11">
        <v>2500</v>
      </c>
      <c r="P17" s="11">
        <v>2500</v>
      </c>
    </row>
    <row r="18" spans="1:16" ht="15" x14ac:dyDescent="0.25">
      <c r="A18" s="5" t="s">
        <v>20</v>
      </c>
      <c r="B18" s="12">
        <v>344</v>
      </c>
      <c r="C18" s="12">
        <v>190</v>
      </c>
      <c r="D18" s="12">
        <v>0</v>
      </c>
      <c r="E18" s="12">
        <v>0</v>
      </c>
      <c r="F18" s="12">
        <v>0</v>
      </c>
      <c r="G18" s="12">
        <v>0</v>
      </c>
      <c r="H18" s="12">
        <v>115</v>
      </c>
      <c r="I18" s="12">
        <v>0</v>
      </c>
      <c r="J18" s="12">
        <v>510</v>
      </c>
      <c r="K18" s="12">
        <v>0</v>
      </c>
      <c r="L18" s="12">
        <v>0</v>
      </c>
      <c r="M18" s="12">
        <v>0</v>
      </c>
      <c r="N18" s="11"/>
      <c r="O18" s="11">
        <v>0</v>
      </c>
      <c r="P18" s="11">
        <v>0</v>
      </c>
    </row>
    <row r="19" spans="1:16" ht="15" x14ac:dyDescent="0.25">
      <c r="A19" s="5" t="s">
        <v>21</v>
      </c>
      <c r="B19" s="12">
        <v>0</v>
      </c>
      <c r="C19" s="12">
        <v>0</v>
      </c>
      <c r="D19" s="12">
        <v>1181.17</v>
      </c>
      <c r="E19" s="12">
        <v>590.59</v>
      </c>
      <c r="F19" s="12">
        <v>590.59</v>
      </c>
      <c r="G19" s="12">
        <v>590.59</v>
      </c>
      <c r="H19" s="12">
        <v>590.59</v>
      </c>
      <c r="I19" s="12">
        <v>590.59</v>
      </c>
      <c r="J19" s="12">
        <v>590.58000000000004</v>
      </c>
      <c r="K19" s="12">
        <v>590.59</v>
      </c>
      <c r="L19" s="12">
        <v>590.58000000000004</v>
      </c>
      <c r="M19" s="12">
        <v>590.59</v>
      </c>
      <c r="N19" s="11"/>
      <c r="O19" s="11">
        <v>2400</v>
      </c>
      <c r="P19" s="11">
        <v>2400</v>
      </c>
    </row>
    <row r="20" spans="1:16" ht="15" x14ac:dyDescent="0.25">
      <c r="A20" s="5" t="s">
        <v>37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1"/>
      <c r="O20" s="11">
        <v>0</v>
      </c>
      <c r="P20" s="11">
        <f>SUM(P10*0.05)</f>
        <v>3505.5</v>
      </c>
    </row>
    <row r="21" spans="1:16" ht="15" x14ac:dyDescent="0.25">
      <c r="A21" s="5" t="s">
        <v>22</v>
      </c>
      <c r="B21" s="12">
        <v>633.33000000000004</v>
      </c>
      <c r="C21" s="12">
        <v>633.33000000000004</v>
      </c>
      <c r="D21" s="12">
        <v>633.33000000000004</v>
      </c>
      <c r="E21" s="12">
        <v>633.33000000000004</v>
      </c>
      <c r="F21" s="12">
        <v>633.33000000000004</v>
      </c>
      <c r="G21" s="12">
        <v>633.33000000000004</v>
      </c>
      <c r="H21" s="12">
        <v>633.33000000000004</v>
      </c>
      <c r="I21" s="12">
        <v>633.33000000000004</v>
      </c>
      <c r="J21" s="12">
        <v>633.33000000000004</v>
      </c>
      <c r="K21" s="12">
        <v>633.33000000000004</v>
      </c>
      <c r="L21" s="12">
        <v>633.33000000000004</v>
      </c>
      <c r="M21" s="12">
        <v>633.33000000000004</v>
      </c>
      <c r="N21" s="11"/>
      <c r="O21" s="11">
        <v>7600</v>
      </c>
      <c r="P21" s="11">
        <v>7600</v>
      </c>
    </row>
    <row r="22" spans="1:16" ht="15.6" x14ac:dyDescent="0.3">
      <c r="A22" s="7" t="s">
        <v>23</v>
      </c>
      <c r="B22" s="14">
        <v>2113.0499999999997</v>
      </c>
      <c r="C22" s="14">
        <v>1831.48</v>
      </c>
      <c r="D22" s="14">
        <v>2952.42</v>
      </c>
      <c r="E22" s="14">
        <v>2618.48</v>
      </c>
      <c r="F22" s="14">
        <v>2659.49</v>
      </c>
      <c r="G22" s="14">
        <v>2891.83</v>
      </c>
      <c r="H22" s="14">
        <v>2828.62</v>
      </c>
      <c r="I22" s="14">
        <v>2303.5</v>
      </c>
      <c r="J22" s="14">
        <v>2997.98</v>
      </c>
      <c r="K22" s="14">
        <v>2367.36</v>
      </c>
      <c r="L22" s="14">
        <v>1842.98</v>
      </c>
      <c r="M22" s="14">
        <v>1825.5900000000001</v>
      </c>
      <c r="N22" s="10">
        <f>SUM(N12:N21)</f>
        <v>0</v>
      </c>
      <c r="O22" s="31">
        <f>SUM(O12:O21)</f>
        <v>17610</v>
      </c>
      <c r="P22" s="32">
        <f>SUM(P12:P21)</f>
        <v>22011</v>
      </c>
    </row>
    <row r="23" spans="1:16" ht="15" x14ac:dyDescent="0.25">
      <c r="A23" s="5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1"/>
      <c r="O23" s="11"/>
      <c r="P23" s="13"/>
    </row>
    <row r="24" spans="1:16" ht="15.6" x14ac:dyDescent="0.3">
      <c r="A24" s="7" t="s">
        <v>24</v>
      </c>
      <c r="B24" s="8">
        <v>4309.4500000000007</v>
      </c>
      <c r="C24" s="8">
        <v>1268.52</v>
      </c>
      <c r="D24" s="8">
        <v>17.579999999999927</v>
      </c>
      <c r="E24" s="8">
        <v>1996.9699999999998</v>
      </c>
      <c r="F24" s="8">
        <v>508.18000000000029</v>
      </c>
      <c r="G24" s="8">
        <v>1291.1199999999999</v>
      </c>
      <c r="H24" s="8">
        <v>692.09000000000015</v>
      </c>
      <c r="I24" s="8">
        <v>3281.45</v>
      </c>
      <c r="J24" s="8">
        <v>577.9699999999998</v>
      </c>
      <c r="K24" s="8">
        <v>2983.5899999999997</v>
      </c>
      <c r="L24" s="8">
        <v>2003.27</v>
      </c>
      <c r="M24" s="8">
        <v>3482.3599999999997</v>
      </c>
      <c r="N24" s="16">
        <f>SUM(N10-N22)</f>
        <v>0</v>
      </c>
      <c r="O24" s="16">
        <f>SUM(O10-O22)</f>
        <v>34590</v>
      </c>
      <c r="P24" s="15">
        <f>SUM(P10-P22)</f>
        <v>48099</v>
      </c>
    </row>
    <row r="25" spans="1:16" ht="15" x14ac:dyDescent="0.25">
      <c r="A25" s="5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1"/>
      <c r="O25" s="11"/>
      <c r="P25" s="13"/>
    </row>
    <row r="26" spans="1:16" ht="15.6" x14ac:dyDescent="0.3">
      <c r="A26" s="5" t="s">
        <v>71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1"/>
      <c r="O26" s="16">
        <f>SUM(O24/0.065)</f>
        <v>532153.84615384613</v>
      </c>
      <c r="P26" s="15">
        <v>637000</v>
      </c>
    </row>
    <row r="27" spans="1:16" ht="15.6" x14ac:dyDescent="0.3">
      <c r="A27" s="7" t="s">
        <v>25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11"/>
      <c r="O27" s="11"/>
      <c r="P27" s="11"/>
    </row>
    <row r="28" spans="1:16" ht="15" x14ac:dyDescent="0.25">
      <c r="A28" s="9" t="s">
        <v>63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1:16" ht="15" x14ac:dyDescent="0.25">
      <c r="A29" s="9" t="s">
        <v>70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16" ht="15" x14ac:dyDescent="0.25">
      <c r="A30" s="9" t="s">
        <v>67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16" ht="15" x14ac:dyDescent="0.25">
      <c r="A31" s="9" t="s">
        <v>68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</row>
    <row r="32" spans="1:16" ht="15" x14ac:dyDescent="0.25">
      <c r="A32" s="9" t="s">
        <v>72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</row>
    <row r="33" spans="1:16" ht="15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1:16" ht="15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</row>
    <row r="35" spans="1:16" ht="15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</row>
    <row r="36" spans="1:16" ht="15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 ht="15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</row>
  </sheetData>
  <mergeCells count="1">
    <mergeCell ref="A1:P1"/>
  </mergeCells>
  <printOptions gridLines="1"/>
  <pageMargins left="0.25" right="0.25" top="0.5" bottom="0.5" header="0.3" footer="0.3"/>
  <pageSetup scale="11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111A4-3C3B-4173-A8FD-5C866E19645B}">
  <sheetPr>
    <pageSetUpPr fitToPage="1"/>
  </sheetPr>
  <dimension ref="A1:I15"/>
  <sheetViews>
    <sheetView tabSelected="1" workbookViewId="0">
      <selection activeCell="A5" sqref="A5:I5"/>
    </sheetView>
  </sheetViews>
  <sheetFormatPr defaultRowHeight="13.8" x14ac:dyDescent="0.25"/>
  <cols>
    <col min="1" max="1" width="10.796875" customWidth="1"/>
    <col min="2" max="2" width="1.09765625" customWidth="1"/>
    <col min="3" max="4" width="18.8984375" customWidth="1"/>
    <col min="5" max="5" width="24.296875" customWidth="1"/>
    <col min="6" max="6" width="12.19921875" customWidth="1"/>
    <col min="7" max="7" width="12" customWidth="1"/>
    <col min="8" max="8" width="13.3984375" customWidth="1"/>
    <col min="9" max="9" width="15.59765625" customWidth="1"/>
  </cols>
  <sheetData>
    <row r="1" spans="1:9" ht="22.8" x14ac:dyDescent="0.4">
      <c r="A1" s="34" t="s">
        <v>43</v>
      </c>
      <c r="B1" s="34"/>
      <c r="C1" s="34"/>
      <c r="D1" s="34"/>
      <c r="E1" s="34"/>
      <c r="F1" s="34"/>
      <c r="G1" s="34"/>
      <c r="H1" s="34"/>
      <c r="I1" s="34"/>
    </row>
    <row r="2" spans="1:9" ht="16.8" x14ac:dyDescent="0.25">
      <c r="A2" s="35" t="s">
        <v>53</v>
      </c>
      <c r="B2" s="36"/>
      <c r="C2" s="36"/>
      <c r="D2" s="36"/>
      <c r="E2" s="36"/>
      <c r="F2" s="36"/>
      <c r="G2" s="36"/>
      <c r="H2" s="36"/>
      <c r="I2" s="36"/>
    </row>
    <row r="3" spans="1:9" ht="16.8" x14ac:dyDescent="0.3">
      <c r="A3" s="2" t="s">
        <v>26</v>
      </c>
      <c r="B3" s="2"/>
      <c r="C3" s="2" t="s">
        <v>59</v>
      </c>
      <c r="D3" s="2" t="s">
        <v>27</v>
      </c>
      <c r="E3" s="2" t="s">
        <v>28</v>
      </c>
      <c r="F3" s="2" t="s">
        <v>29</v>
      </c>
      <c r="G3" s="2" t="s">
        <v>69</v>
      </c>
      <c r="H3" s="2" t="s">
        <v>40</v>
      </c>
      <c r="I3" s="2" t="s">
        <v>42</v>
      </c>
    </row>
    <row r="4" spans="1:9" ht="16.8" x14ac:dyDescent="0.3">
      <c r="A4" s="18"/>
      <c r="B4" s="18"/>
      <c r="C4" s="18"/>
      <c r="D4" s="18"/>
      <c r="E4" s="18"/>
      <c r="F4" s="18" t="s">
        <v>31</v>
      </c>
      <c r="G4" s="18" t="s">
        <v>29</v>
      </c>
      <c r="H4" s="18" t="s">
        <v>39</v>
      </c>
      <c r="I4" s="18" t="s">
        <v>41</v>
      </c>
    </row>
    <row r="5" spans="1:9" ht="16.2" thickBot="1" x14ac:dyDescent="0.35">
      <c r="A5" s="37"/>
      <c r="B5" s="37"/>
      <c r="C5" s="37"/>
      <c r="D5" s="37"/>
      <c r="E5" s="37"/>
      <c r="F5" s="37"/>
      <c r="G5" s="37"/>
      <c r="H5" s="37"/>
      <c r="I5" s="37"/>
    </row>
    <row r="6" spans="1:9" ht="15" x14ac:dyDescent="0.25">
      <c r="A6" s="3" t="s">
        <v>30</v>
      </c>
      <c r="B6" s="19"/>
      <c r="C6" s="3" t="s">
        <v>54</v>
      </c>
      <c r="D6" s="3" t="s">
        <v>60</v>
      </c>
      <c r="E6" s="3" t="s">
        <v>49</v>
      </c>
      <c r="F6" s="20">
        <v>850</v>
      </c>
      <c r="G6" s="20">
        <v>975</v>
      </c>
      <c r="H6" s="4" t="s">
        <v>50</v>
      </c>
      <c r="I6" s="4" t="s">
        <v>51</v>
      </c>
    </row>
    <row r="7" spans="1:9" ht="15" x14ac:dyDescent="0.25">
      <c r="A7" s="3" t="s">
        <v>32</v>
      </c>
      <c r="B7" s="19"/>
      <c r="C7" s="3" t="s">
        <v>54</v>
      </c>
      <c r="D7" s="3" t="s">
        <v>60</v>
      </c>
      <c r="E7" s="3" t="s">
        <v>49</v>
      </c>
      <c r="F7" s="20">
        <v>850</v>
      </c>
      <c r="G7" s="20">
        <v>975</v>
      </c>
      <c r="H7" s="4" t="s">
        <v>50</v>
      </c>
      <c r="I7" s="4" t="s">
        <v>51</v>
      </c>
    </row>
    <row r="8" spans="1:9" ht="15" x14ac:dyDescent="0.25">
      <c r="A8" s="3" t="s">
        <v>33</v>
      </c>
      <c r="B8" s="19"/>
      <c r="C8" s="3" t="s">
        <v>54</v>
      </c>
      <c r="D8" s="3" t="s">
        <v>61</v>
      </c>
      <c r="E8" s="3" t="s">
        <v>49</v>
      </c>
      <c r="F8" s="20">
        <v>600</v>
      </c>
      <c r="G8" s="20">
        <v>825</v>
      </c>
      <c r="H8" s="4" t="s">
        <v>50</v>
      </c>
      <c r="I8" s="4" t="s">
        <v>51</v>
      </c>
    </row>
    <row r="9" spans="1:9" ht="15" x14ac:dyDescent="0.25">
      <c r="A9" s="3" t="s">
        <v>56</v>
      </c>
      <c r="B9" s="19"/>
      <c r="C9" s="3" t="s">
        <v>55</v>
      </c>
      <c r="D9" s="3" t="s">
        <v>60</v>
      </c>
      <c r="E9" s="3" t="s">
        <v>49</v>
      </c>
      <c r="F9" s="20">
        <v>600</v>
      </c>
      <c r="G9" s="20">
        <v>975</v>
      </c>
      <c r="H9" s="4" t="s">
        <v>50</v>
      </c>
      <c r="I9" s="4" t="s">
        <v>51</v>
      </c>
    </row>
    <row r="10" spans="1:9" ht="15" x14ac:dyDescent="0.25">
      <c r="A10" s="3" t="s">
        <v>57</v>
      </c>
      <c r="B10" s="19"/>
      <c r="C10" s="3" t="s">
        <v>55</v>
      </c>
      <c r="D10" s="3" t="s">
        <v>62</v>
      </c>
      <c r="E10" s="3" t="s">
        <v>49</v>
      </c>
      <c r="F10" s="20">
        <v>850</v>
      </c>
      <c r="G10" s="20">
        <v>1200</v>
      </c>
      <c r="H10" s="4" t="s">
        <v>50</v>
      </c>
      <c r="I10" s="4" t="s">
        <v>51</v>
      </c>
    </row>
    <row r="11" spans="1:9" ht="15" x14ac:dyDescent="0.25">
      <c r="A11" s="3" t="s">
        <v>34</v>
      </c>
      <c r="B11" s="19"/>
      <c r="C11" s="3" t="s">
        <v>58</v>
      </c>
      <c r="D11" s="3" t="s">
        <v>62</v>
      </c>
      <c r="E11" s="3" t="s">
        <v>49</v>
      </c>
      <c r="F11" s="20">
        <v>600</v>
      </c>
      <c r="G11" s="20">
        <v>1200</v>
      </c>
      <c r="H11" s="4" t="s">
        <v>50</v>
      </c>
      <c r="I11" s="4" t="s">
        <v>51</v>
      </c>
    </row>
    <row r="12" spans="1:9" ht="15.6" x14ac:dyDescent="0.3">
      <c r="A12" s="28" t="s">
        <v>52</v>
      </c>
      <c r="B12" s="22"/>
      <c r="C12" s="22"/>
      <c r="D12" s="22"/>
      <c r="E12" s="28"/>
      <c r="F12" s="23">
        <f>SUM(F6:F11)</f>
        <v>4350</v>
      </c>
      <c r="G12" s="23">
        <f>SUM(G6:G11)</f>
        <v>6150</v>
      </c>
      <c r="H12" s="24"/>
      <c r="I12" s="24"/>
    </row>
    <row r="13" spans="1:9" x14ac:dyDescent="0.25">
      <c r="F13" s="21"/>
      <c r="G13" s="21"/>
      <c r="H13" s="25"/>
      <c r="I13" s="25"/>
    </row>
    <row r="14" spans="1:9" x14ac:dyDescent="0.25">
      <c r="F14" s="21"/>
      <c r="G14" s="21"/>
      <c r="H14" s="25"/>
      <c r="I14" s="25"/>
    </row>
    <row r="15" spans="1:9" x14ac:dyDescent="0.25">
      <c r="F15" s="21"/>
      <c r="G15" s="21"/>
    </row>
  </sheetData>
  <mergeCells count="3">
    <mergeCell ref="A1:I1"/>
    <mergeCell ref="A2:I2"/>
    <mergeCell ref="A5:I5"/>
  </mergeCells>
  <printOptions gridLines="1"/>
  <pageMargins left="0.7" right="0.7" top="0.75" bottom="0.75" header="0.3" footer="0.3"/>
  <pageSetup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I&amp;E</vt:lpstr>
      <vt:lpstr>RR</vt:lpstr>
      <vt:lpstr>'I&amp;E'!Print_Area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michael battaglia</cp:lastModifiedBy>
  <cp:revision>0</cp:revision>
  <cp:lastPrinted>2026-08-13T12:23:15Z</cp:lastPrinted>
  <dcterms:created xsi:type="dcterms:W3CDTF">2024-11-19T18:49:54Z</dcterms:created>
  <dcterms:modified xsi:type="dcterms:W3CDTF">2026-08-20T19:16:33Z</dcterms:modified>
</cp:coreProperties>
</file>