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5.xml" ContentType="application/vnd.openxmlformats-officedocument.drawing+xml"/>
  <Override PartName="/xl/drawings/drawing3.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drawings/drawing4.xml" ContentType="application/vnd.openxmlformats-officedocument.drawing+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defaultThemeVersion="124226"/>
  <mc:AlternateContent xmlns:mc="http://schemas.openxmlformats.org/markup-compatibility/2006">
    <mc:Choice Requires="x15">
      <x15ac:absPath xmlns:x15ac="http://schemas.microsoft.com/office/spreadsheetml/2010/11/ac" url="https://lodginghosthotelcorp.sharepoint.com/sites/OwnersBWBandera/Shared Documents/Star Reports/2024/"/>
    </mc:Choice>
  </mc:AlternateContent>
  <xr:revisionPtr revIDLastSave="0" documentId="8_{E5161731-904F-424D-B6C6-4F566FB81C12}" xr6:coauthVersionLast="47" xr6:coauthVersionMax="47" xr10:uidLastSave="{00000000-0000-0000-0000-000000000000}"/>
  <bookViews>
    <workbookView xWindow="-120" yWindow="-120" windowWidth="29040" windowHeight="15720" tabRatio="966" activeTab="1" xr2:uid="{00000000-000D-0000-FFFF-FFFF00000000}"/>
  </bookViews>
  <sheets>
    <sheet name="Table of Contents" sheetId="1" r:id="rId1"/>
    <sheet name="Glance" sheetId="57" r:id="rId2"/>
    <sheet name="Summary" sheetId="55" r:id="rId3"/>
    <sheet name="Comp" sheetId="76" r:id="rId4"/>
    <sheet name="Response" sheetId="13" r:id="rId5"/>
    <sheet name="Day of Week" sheetId="60" r:id="rId6"/>
    <sheet name="Segmentation Glance" sheetId="77" r:id="rId7"/>
    <sheet name="Segmentation Occ" sheetId="78" r:id="rId8"/>
    <sheet name="Segmentation ADR" sheetId="79" r:id="rId9"/>
    <sheet name="Segmentation RevPAR" sheetId="80" r:id="rId10"/>
    <sheet name="Segmentation Indexes" sheetId="81" r:id="rId11"/>
    <sheet name="Segmentation Ranking" sheetId="82" r:id="rId12"/>
    <sheet name="Segmentation DOW Month" sheetId="83" r:id="rId13"/>
    <sheet name="Segmentation DOW YTD" sheetId="84" r:id="rId14"/>
    <sheet name="Segmentation DOW Run 3" sheetId="85" r:id="rId15"/>
    <sheet name="Segmentation DOW Run 12" sheetId="86" r:id="rId16"/>
    <sheet name="Add Rev ADR" sheetId="65" r:id="rId17"/>
    <sheet name="Add Rev RevPAR" sheetId="66" r:id="rId18"/>
    <sheet name="Segmentation Response" sheetId="87" r:id="rId19"/>
    <sheet name="Daily by Month" sheetId="47" r:id="rId20"/>
    <sheet name="Help" sheetId="74" r:id="rId21"/>
  </sheets>
  <definedNames>
    <definedName name="_xlnm.Print_Area" localSheetId="16">'Add Rev ADR'!$A$1:$AH$46</definedName>
    <definedName name="_xlnm.Print_Area" localSheetId="17">'Add Rev RevPAR'!$A$1:$AH$45</definedName>
    <definedName name="_xlnm.Print_Area" localSheetId="3">Comp!$A$1:$AG$57</definedName>
    <definedName name="_xlnm.Print_Area" localSheetId="19">'Daily by Month'!$A$1:$AH$57</definedName>
    <definedName name="_xlnm.Print_Area" localSheetId="5">'Day of Week'!$A$1:$V$78</definedName>
    <definedName name="_xlnm.Print_Area" localSheetId="1">Glance!$A$1:$T$34</definedName>
    <definedName name="_xlnm.Print_Area" localSheetId="20">Help!$A$1:$J$16</definedName>
    <definedName name="_xlnm.Print_Area" localSheetId="4">Response!$A$1:$AR$106</definedName>
    <definedName name="_xlnm.Print_Area" localSheetId="8">'Segmentation ADR'!$A$1:$AB$44</definedName>
    <definedName name="_xlnm.Print_Area" localSheetId="12">'Segmentation DOW Month'!$A$1:$AB$53</definedName>
    <definedName name="_xlnm.Print_Area" localSheetId="15">'Segmentation DOW Run 12'!$A$1:$AB$53</definedName>
    <definedName name="_xlnm.Print_Area" localSheetId="14">'Segmentation DOW Run 3'!$A$1:$AB$53</definedName>
    <definedName name="_xlnm.Print_Area" localSheetId="13">'Segmentation DOW YTD'!$A$1:$AB$53</definedName>
    <definedName name="_xlnm.Print_Area" localSheetId="6">'Segmentation Glance'!$A$1:$T$41</definedName>
    <definedName name="_xlnm.Print_Area" localSheetId="10">'Segmentation Indexes'!$A$1:$AB$44</definedName>
    <definedName name="_xlnm.Print_Area" localSheetId="7">'Segmentation Occ'!$A$1:$AB$45</definedName>
    <definedName name="_xlnm.Print_Area" localSheetId="11">'Segmentation Ranking'!$A$1:$AB$44</definedName>
    <definedName name="_xlnm.Print_Area" localSheetId="18">'Segmentation Response'!$A$1:$AR$106</definedName>
    <definedName name="_xlnm.Print_Area" localSheetId="9">'Segmentation RevPAR'!$A$1:$AB$44</definedName>
    <definedName name="_xlnm.Print_Area" localSheetId="2">Summary!$A$1:$U$45</definedName>
    <definedName name="_xlnm.Print_Area" localSheetId="0">'Table of Contents'!$A$1:$H$63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17" i="60" l="1"/>
  <c r="AE17" i="60"/>
  <c r="AD17" i="60"/>
  <c r="AC17" i="60"/>
  <c r="AB17" i="60"/>
  <c r="AA17" i="60"/>
  <c r="Z17" i="60"/>
  <c r="Y17" i="60"/>
  <c r="X17" i="60"/>
  <c r="AF16" i="60"/>
  <c r="AE16" i="60"/>
  <c r="AD16" i="60"/>
  <c r="AC16" i="60"/>
  <c r="AB16" i="60"/>
  <c r="AA16" i="60"/>
  <c r="Z16" i="60"/>
  <c r="Y16" i="60"/>
  <c r="X16" i="60"/>
  <c r="AF15" i="60"/>
  <c r="AE15" i="60"/>
  <c r="AD15" i="60"/>
  <c r="AC15" i="60"/>
  <c r="AB15" i="60"/>
  <c r="AA15" i="60"/>
  <c r="Z15" i="60"/>
  <c r="Y15" i="60"/>
  <c r="X15" i="60"/>
  <c r="AF14" i="60"/>
  <c r="AE14" i="60"/>
  <c r="AD14" i="60"/>
  <c r="AC14" i="60"/>
  <c r="AB14" i="60"/>
  <c r="AA14" i="60"/>
  <c r="Z14" i="60"/>
  <c r="Y14" i="60"/>
  <c r="X14" i="60"/>
  <c r="C27" i="1"/>
  <c r="B27" i="1"/>
  <c r="C26" i="1"/>
  <c r="B26" i="1"/>
  <c r="C25" i="1"/>
  <c r="B25" i="1"/>
  <c r="C24" i="1"/>
  <c r="B24" i="1"/>
  <c r="C23" i="1"/>
  <c r="B23" i="1"/>
  <c r="C22" i="1"/>
  <c r="B22" i="1"/>
  <c r="C21" i="1"/>
  <c r="B21" i="1"/>
  <c r="C20" i="1"/>
  <c r="B20" i="1"/>
  <c r="C19" i="1"/>
  <c r="B19" i="1"/>
  <c r="C18" i="1"/>
  <c r="B18" i="1"/>
  <c r="C17" i="1"/>
  <c r="B17" i="1"/>
  <c r="C16" i="1"/>
  <c r="B16" i="1"/>
  <c r="C15" i="1"/>
  <c r="B15" i="1"/>
  <c r="C14" i="1"/>
  <c r="B14" i="1"/>
  <c r="C13" i="1"/>
  <c r="B13" i="1"/>
  <c r="C12" i="1"/>
  <c r="B12" i="1"/>
  <c r="C11" i="1"/>
  <c r="B11" i="1"/>
  <c r="C10" i="1"/>
  <c r="B10" i="1"/>
  <c r="C9" i="1"/>
  <c r="B9" i="1"/>
  <c r="C8" i="1"/>
  <c r="B8" i="1"/>
</calcChain>
</file>

<file path=xl/sharedStrings.xml><?xml version="1.0" encoding="utf-8"?>
<sst xmlns="http://schemas.openxmlformats.org/spreadsheetml/2006/main" count="2142" uniqueCount="220">
  <si>
    <t>Sun</t>
  </si>
  <si>
    <t>Mon</t>
  </si>
  <si>
    <t>Tue</t>
  </si>
  <si>
    <t>Wed</t>
  </si>
  <si>
    <t>Thu</t>
  </si>
  <si>
    <t>Fri</t>
  </si>
  <si>
    <t>Sat</t>
  </si>
  <si>
    <t>This Year</t>
  </si>
  <si>
    <t>Last Year</t>
  </si>
  <si>
    <t>ADR</t>
  </si>
  <si>
    <t>RevPAR</t>
  </si>
  <si>
    <t>Transient</t>
  </si>
  <si>
    <t>Total</t>
  </si>
  <si>
    <t>Group</t>
  </si>
  <si>
    <t>Contract</t>
  </si>
  <si>
    <t>Comp Set</t>
  </si>
  <si>
    <t>Comp set</t>
  </si>
  <si>
    <t>Other</t>
  </si>
  <si>
    <t>F&amp;B</t>
  </si>
  <si>
    <t>My Property</t>
  </si>
  <si>
    <t>Room</t>
  </si>
  <si>
    <t>Name</t>
  </si>
  <si>
    <t>Occupancy (%)</t>
  </si>
  <si>
    <t>Rank</t>
  </si>
  <si>
    <t>% Chg</t>
  </si>
  <si>
    <t>My Prop</t>
  </si>
  <si>
    <t xml:space="preserve"> </t>
  </si>
  <si>
    <t>Supply</t>
  </si>
  <si>
    <t>Demand</t>
  </si>
  <si>
    <t>Census/Sample - Properties &amp; Rooms</t>
  </si>
  <si>
    <t>Census</t>
  </si>
  <si>
    <t>Sample</t>
  </si>
  <si>
    <t>Properties</t>
  </si>
  <si>
    <t>Rooms</t>
  </si>
  <si>
    <t>Competitive Set</t>
  </si>
  <si>
    <t>Sample %</t>
  </si>
  <si>
    <t>Year to Date</t>
  </si>
  <si>
    <t>Revenue</t>
  </si>
  <si>
    <t>Day of Week</t>
  </si>
  <si>
    <t>Weekday</t>
  </si>
  <si>
    <t>Time Period</t>
  </si>
  <si>
    <t>Current Month</t>
  </si>
  <si>
    <t>Sunday</t>
  </si>
  <si>
    <t>Running 3 Month</t>
  </si>
  <si>
    <t>Running 12 Month</t>
  </si>
  <si>
    <t>Monday</t>
  </si>
  <si>
    <t>Tuesday</t>
  </si>
  <si>
    <t>Wednesday</t>
  </si>
  <si>
    <t>Thursday</t>
  </si>
  <si>
    <t>Friday</t>
  </si>
  <si>
    <t>Saturday</t>
  </si>
  <si>
    <t>Weekend</t>
  </si>
  <si>
    <t>Occ</t>
  </si>
  <si>
    <t>Indexes</t>
  </si>
  <si>
    <t>(Fri-Sat)</t>
  </si>
  <si>
    <t xml:space="preserve">Pipeline </t>
  </si>
  <si>
    <t>Weekday/Weekend</t>
  </si>
  <si>
    <t>Year To Date</t>
  </si>
  <si>
    <t xml:space="preserve">  Year To Date</t>
  </si>
  <si>
    <t>Zip</t>
  </si>
  <si>
    <t>Phone</t>
  </si>
  <si>
    <t>Open Date</t>
  </si>
  <si>
    <t>Month % Chg</t>
  </si>
  <si>
    <t>YTD % Chg</t>
  </si>
  <si>
    <t>Run 3 Mon % Chg</t>
  </si>
  <si>
    <t>Run 12 Mon % Chg</t>
  </si>
  <si>
    <t>(Sun-Thu)</t>
  </si>
  <si>
    <t xml:space="preserve">     % Chg</t>
  </si>
  <si>
    <t>Percent Change (%)</t>
  </si>
  <si>
    <t>STR#</t>
  </si>
  <si>
    <t>Occupancy</t>
  </si>
  <si>
    <t>Competitive Set: Competitors</t>
  </si>
  <si>
    <t xml:space="preserve">     Weekday</t>
  </si>
  <si>
    <t xml:space="preserve">     Weekend</t>
  </si>
  <si>
    <t>Ranking</t>
  </si>
  <si>
    <t>My Prop vs. Comp Set</t>
  </si>
  <si>
    <t>Exchange Rate*</t>
  </si>
  <si>
    <t>Average Daily Rate</t>
  </si>
  <si>
    <t>Revenue Per Rooms Sold</t>
  </si>
  <si>
    <t>Revenue Per Rooms Available</t>
  </si>
  <si>
    <t xml:space="preserve">City, State </t>
  </si>
  <si>
    <t>Index (MPI)</t>
  </si>
  <si>
    <t>Index (ARI)</t>
  </si>
  <si>
    <t>Index (RGI)</t>
  </si>
  <si>
    <t>Exchange Rate</t>
  </si>
  <si>
    <t>Total (TrevPOR**)</t>
  </si>
  <si>
    <t xml:space="preserve">** TrevPOR = Total revenue per occupied room (sum of Room, F&amp;B, and Other revenue divided by total occupied rooms).  </t>
  </si>
  <si>
    <t>Total (TrevPAR**)</t>
  </si>
  <si>
    <t xml:space="preserve">** TrevPAR = Total revenue per available room (sum of Room, F&amp;B, and Other revenue divided by total available rooms).  </t>
  </si>
  <si>
    <t>Table Of Contents</t>
  </si>
  <si>
    <t>Occupancy Index</t>
  </si>
  <si>
    <t>ADR Index</t>
  </si>
  <si>
    <t>RevPAR Index</t>
  </si>
  <si>
    <t>support@str.com     www.str.com</t>
  </si>
  <si>
    <t>Glossary:</t>
  </si>
  <si>
    <t>Frequently Asked Questions (FAQ):</t>
  </si>
  <si>
    <r>
      <t xml:space="preserve">For the latest in industry news, visit </t>
    </r>
    <r>
      <rPr>
        <u/>
        <sz val="11"/>
        <rFont val="Arial"/>
        <family val="2"/>
      </rPr>
      <t>HotelNewsNow.com</t>
    </r>
    <r>
      <rPr>
        <sz val="11"/>
        <rFont val="Arial"/>
        <family val="2"/>
      </rPr>
      <t>.</t>
    </r>
  </si>
  <si>
    <r>
      <t xml:space="preserve">To learn more about the Hotel Data Conference, visit </t>
    </r>
    <r>
      <rPr>
        <u/>
        <sz val="11"/>
        <rFont val="Arial"/>
        <family val="2"/>
      </rPr>
      <t>HotelDataConference.com</t>
    </r>
    <r>
      <rPr>
        <sz val="11"/>
        <rFont val="Arial"/>
        <family val="2"/>
      </rPr>
      <t>.</t>
    </r>
  </si>
  <si>
    <t>Corporate North American Headquarters</t>
  </si>
  <si>
    <t>International Headquarters</t>
  </si>
  <si>
    <t>T: +44 (0) 207 922 1930</t>
  </si>
  <si>
    <r>
      <t xml:space="preserve">For all STR definitions, please click here or visit </t>
    </r>
    <r>
      <rPr>
        <u/>
        <sz val="11"/>
        <rFont val="Arial"/>
        <family val="2"/>
      </rPr>
      <t>www.str.com/data-insights/resources/glossary</t>
    </r>
  </si>
  <si>
    <r>
      <t xml:space="preserve">For all STR FAQs, please click here or visit </t>
    </r>
    <r>
      <rPr>
        <u/>
        <sz val="11"/>
        <rFont val="Arial"/>
        <family val="2"/>
      </rPr>
      <t>www.str.com/data-insights/resources/FAQ</t>
    </r>
  </si>
  <si>
    <r>
      <t xml:space="preserve">For additional support, please </t>
    </r>
    <r>
      <rPr>
        <u/>
        <sz val="11"/>
        <rFont val="Arial"/>
        <family val="2"/>
      </rPr>
      <t>contact</t>
    </r>
    <r>
      <rPr>
        <sz val="11"/>
        <rFont val="Arial"/>
        <family val="2"/>
      </rPr>
      <t xml:space="preserve"> your regional office.</t>
    </r>
  </si>
  <si>
    <t>T: +1 (615) 824 8664</t>
  </si>
  <si>
    <t>hotelinfo@str.com     www.str.com</t>
  </si>
  <si>
    <t>2025 © CoStar Group. This STR Report is a publication of STR, LLC and STR Global, Ltd., CoStar Group companies, and is intended solely for use by paid subscribers. The information in the STR Report is provided on an “as is” and “as available” basis and should not be construed as investment, tax, accounting or legal advice. Reproduction or distribution of this STR Report, in whole or part, without written permission is prohibited and subject to legal action. If you have received this report and are NOT a subscriber to this STR Report, please contact us immediately. Source: 2025 STR, LLC / STR Global, Ltd. trading as “STR”.</t>
  </si>
  <si>
    <t>Tab 2 - Monthly Performance at a Glance - My Property vs. Competitive Set</t>
  </si>
  <si>
    <t>Tab 3 - STAR Summary - My Property vs. Comp Set and Industry Segments</t>
  </si>
  <si>
    <t>Tab 4 - Competitive Set Report</t>
  </si>
  <si>
    <t>Tab 5 - Response Report</t>
  </si>
  <si>
    <t>Tab 6 - Day of Week and Weekday/Weekend Report</t>
  </si>
  <si>
    <t>Tab 7 - Segmentation at a Glance - My Property vs. Competitive Set</t>
  </si>
  <si>
    <t>Tab 8 - Segmentation Occupancy Analysis</t>
  </si>
  <si>
    <t>Tab 9 - Segmentation ADR Analysis</t>
  </si>
  <si>
    <t>Tab 10 - Segmentation RevPAR Analysis</t>
  </si>
  <si>
    <t>Tab 11 - Segmentation Index Analysis</t>
  </si>
  <si>
    <t>Tab 12 - Segmentation Ranking Analysis</t>
  </si>
  <si>
    <t>Tab 13 - Segmentation Day Of Week - Current Month</t>
  </si>
  <si>
    <t>Tab 14 - Segmentation Day Of Week - Year to Date</t>
  </si>
  <si>
    <t>Tab 15 - Segmentation Day Of Week - Running 3 Month</t>
  </si>
  <si>
    <t>Tab 16 - Segmentation Day Of Week - Running 12 Month</t>
  </si>
  <si>
    <t>Tab 17 - Additional Revenue ADR Analysis (TrevPOR)</t>
  </si>
  <si>
    <t>Tab 18 - Additional Revenue RevPAR Analysis (TrevPAR)</t>
  </si>
  <si>
    <t>Tab 19 - Segmentation Response Report</t>
  </si>
  <si>
    <t>Tab 20 - Daily Data for the Month</t>
  </si>
  <si>
    <t>Monthly STAR Report : Best Western Bandera Suites &amp; Saloon</t>
  </si>
  <si>
    <t>STR # 69910 / Created January 22, 2025</t>
  </si>
  <si>
    <t>For the Month of: December 2024</t>
  </si>
  <si>
    <t>Currency: US Dollar  /  Competitive Set Data Excludes Subject Property</t>
  </si>
  <si>
    <t>Best Western Bandera Suites &amp; Saloon        711 Main St        Bandera, TX 78003        Phone: (830) 688-8081</t>
  </si>
  <si>
    <t>STR # 69910        ChainID: 44767        MgtCo: Lodging Host Hotel Corp        Owner: None</t>
  </si>
  <si>
    <t>For the Month of: December 2024        Date Created: January 22, 2025        Monthly Competitive Set Data Excludes Subject Property</t>
  </si>
  <si>
    <t>December 2024</t>
  </si>
  <si>
    <t>December 2024 vs. 2023 Percent Change (%)</t>
  </si>
  <si>
    <t>Best Western Bandera Suites &amp; Saloon</t>
  </si>
  <si>
    <t>Market: Texas Central</t>
  </si>
  <si>
    <t>Market Class: Midscale Class</t>
  </si>
  <si>
    <t>Submarket: Central Texas Area, TX</t>
  </si>
  <si>
    <t>Submarket Scale: Midscale Chains</t>
  </si>
  <si>
    <t>Jul</t>
  </si>
  <si>
    <t>5 of 6</t>
  </si>
  <si>
    <t>1 of 6</t>
  </si>
  <si>
    <t>2 of 6</t>
  </si>
  <si>
    <t>Aug</t>
  </si>
  <si>
    <t>Sep</t>
  </si>
  <si>
    <t>3 of 6</t>
  </si>
  <si>
    <t>Oct</t>
  </si>
  <si>
    <t>Nov</t>
  </si>
  <si>
    <t>Dec</t>
  </si>
  <si>
    <t>Jan</t>
  </si>
  <si>
    <t>Feb</t>
  </si>
  <si>
    <t>Mar</t>
  </si>
  <si>
    <t>Apr</t>
  </si>
  <si>
    <t>May</t>
  </si>
  <si>
    <t>4 of 6</t>
  </si>
  <si>
    <t>Jun</t>
  </si>
  <si>
    <t>6 of 6</t>
  </si>
  <si>
    <t>For the Month of: December 2024        Date Created: January 22, 2025</t>
  </si>
  <si>
    <t>City, State</t>
  </si>
  <si>
    <t>December 2024 (This Year)</t>
  </si>
  <si>
    <t>December 2023 (Last Year)</t>
  </si>
  <si>
    <t>Dec 24th - Christmas Eve</t>
  </si>
  <si>
    <t>Dec 25th - Christmas Day</t>
  </si>
  <si>
    <t>Dec 26th - First Day of Kwanzaa</t>
  </si>
  <si>
    <t>Dec 26th - First Day of Hanukkah</t>
  </si>
  <si>
    <t>Dec 31st - New Year's Eve</t>
  </si>
  <si>
    <t>Dec 8th - First Day of Hanukkah</t>
  </si>
  <si>
    <t>Bandera, TX</t>
  </si>
  <si>
    <t>78003</t>
  </si>
  <si>
    <t>(830) 688-8081</t>
  </si>
  <si>
    <t>46</t>
  </si>
  <si>
    <t>202101</t>
  </si>
  <si>
    <t>●</t>
  </si>
  <si>
    <t>Days Inn Boerne</t>
  </si>
  <si>
    <t>Boerne, TX</t>
  </si>
  <si>
    <t>78006</t>
  </si>
  <si>
    <t>(830) 249-9791</t>
  </si>
  <si>
    <t>74</t>
  </si>
  <si>
    <t>199209</t>
  </si>
  <si>
    <t>Quality Inn &amp; Suites Kerrville</t>
  </si>
  <si>
    <t>Kerrville, TX</t>
  </si>
  <si>
    <t>78028</t>
  </si>
  <si>
    <t>(830) 792-7700</t>
  </si>
  <si>
    <t>53</t>
  </si>
  <si>
    <t>199802</t>
  </si>
  <si>
    <t>Comfort Inn &amp; Suites Texas Hill Country Boerne</t>
  </si>
  <si>
    <t>(830) 249-6800</t>
  </si>
  <si>
    <t>62</t>
  </si>
  <si>
    <t>200106</t>
  </si>
  <si>
    <t>Holiday Inn Express &amp; Suites Kerrville</t>
  </si>
  <si>
    <t>(830) 895-9500</t>
  </si>
  <si>
    <t>64</t>
  </si>
  <si>
    <t>200207</t>
  </si>
  <si>
    <t>Best Western Boerne Inn &amp; Suites</t>
  </si>
  <si>
    <t>(830) 249-1212</t>
  </si>
  <si>
    <t>67</t>
  </si>
  <si>
    <t>200802</t>
  </si>
  <si>
    <t xml:space="preserve">Data received: </t>
  </si>
  <si>
    <t>○</t>
  </si>
  <si>
    <t>= Monthly Only</t>
  </si>
  <si>
    <t>= Monthly &amp; Daily</t>
  </si>
  <si>
    <t>Market Class: Texas Central Midscale &amp; Economy Classes</t>
  </si>
  <si>
    <t>Market Class</t>
  </si>
  <si>
    <t>s</t>
  </si>
  <si>
    <t/>
  </si>
  <si>
    <t>= Segmentation (Transient, Group, Contract) Only</t>
  </si>
  <si>
    <t>r</t>
  </si>
  <si>
    <t>= Additional Revenue Only</t>
  </si>
  <si>
    <t>B</t>
  </si>
  <si>
    <t>= Both Segmentation &amp; Additional Revenue</t>
  </si>
  <si>
    <t>For the Month of: December 2024        Date Created: January 22, 2025        Daily Competitive Set Data Excludes Subject Property</t>
  </si>
  <si>
    <t>Su</t>
  </si>
  <si>
    <t>December</t>
  </si>
  <si>
    <t>Mo</t>
  </si>
  <si>
    <t>Tu</t>
  </si>
  <si>
    <t>We</t>
  </si>
  <si>
    <t>Th</t>
  </si>
  <si>
    <t>Fr</t>
  </si>
  <si>
    <t>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</si>
</sst>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mmmm\ d\,\ yyyy"/>
    <numFmt numFmtId="165" formatCode="0.0%"/>
    <numFmt numFmtId="166" formatCode="0.0"/>
    <numFmt numFmtId="167" formatCode="&quot;$&quot;#,##0.00"/>
    <numFmt numFmtId="168" formatCode="#,##0.0_);\(#,##0.0\);_(* &quot;&quot;??_);"/>
    <numFmt numFmtId="169" formatCode="0.00_);\(0.00\)"/>
    <numFmt numFmtId="170" formatCode="mm/dd/yy;@"/>
    <numFmt numFmtId="171" formatCode="00000"/>
  </numFmts>
  <fonts count="87" x14ac:knownFonts="1">
    <font>
      <sz val="10"/>
      <name val="Arial"/>
    </font>
    <font>
      <sz val="24"/>
      <color indexed="9"/>
      <name val="Arial"/>
      <family val="2"/>
    </font>
    <font>
      <sz val="11"/>
      <name val="Arial"/>
      <family val="2"/>
    </font>
    <font>
      <sz val="8"/>
      <name val="Arial"/>
      <family val="2"/>
    </font>
    <font>
      <sz val="7"/>
      <name val="Arial"/>
      <family val="2"/>
    </font>
    <font>
      <b/>
      <sz val="12"/>
      <color indexed="8"/>
      <name val="Arial"/>
      <family val="2"/>
    </font>
    <font>
      <b/>
      <sz val="14"/>
      <color indexed="8"/>
      <name val="Arial"/>
      <family val="2"/>
    </font>
    <font>
      <b/>
      <sz val="9"/>
      <color indexed="8"/>
      <name val="Arial"/>
      <family val="2"/>
    </font>
    <font>
      <sz val="13"/>
      <name val="Arial"/>
      <family val="2"/>
    </font>
    <font>
      <sz val="8"/>
      <name val="Wingdings"/>
      <charset val="2"/>
    </font>
    <font>
      <b/>
      <sz val="14"/>
      <color indexed="9"/>
      <name val="Arial"/>
      <family val="2"/>
    </font>
    <font>
      <b/>
      <sz val="8"/>
      <name val="Arial"/>
      <family val="2"/>
    </font>
    <font>
      <b/>
      <sz val="9"/>
      <name val="Arial"/>
      <family val="2"/>
    </font>
    <font>
      <sz val="7"/>
      <name val="Webdings"/>
      <family val="1"/>
      <charset val="2"/>
    </font>
    <font>
      <sz val="10"/>
      <name val="Webdings"/>
      <family val="1"/>
      <charset val="2"/>
    </font>
    <font>
      <sz val="24"/>
      <name val="Arial"/>
      <family val="2"/>
    </font>
    <font>
      <u/>
      <sz val="10"/>
      <color indexed="36"/>
      <name val="Arial"/>
      <family val="2"/>
    </font>
    <font>
      <u/>
      <sz val="10"/>
      <color indexed="39"/>
      <name val="Arial"/>
      <family val="2"/>
    </font>
    <font>
      <b/>
      <sz val="13"/>
      <name val="Arial"/>
      <family val="2"/>
    </font>
    <font>
      <sz val="14"/>
      <name val="Arial"/>
      <family val="2"/>
    </font>
    <font>
      <sz val="16"/>
      <name val="Arial"/>
      <family val="2"/>
    </font>
    <font>
      <b/>
      <sz val="10"/>
      <color indexed="8"/>
      <name val="Arial"/>
      <family val="2"/>
    </font>
    <font>
      <b/>
      <sz val="12"/>
      <color indexed="9"/>
      <name val="Arial"/>
      <family val="2"/>
    </font>
    <font>
      <b/>
      <sz val="10"/>
      <name val="Arial"/>
      <family val="2"/>
    </font>
    <font>
      <sz val="12"/>
      <name val="Arial"/>
      <family val="2"/>
    </font>
    <font>
      <b/>
      <i/>
      <sz val="10"/>
      <name val="Arial"/>
      <family val="2"/>
    </font>
    <font>
      <b/>
      <i/>
      <sz val="10"/>
      <color indexed="9"/>
      <name val="Arial"/>
      <family val="2"/>
    </font>
    <font>
      <b/>
      <sz val="10"/>
      <color indexed="9"/>
      <name val="Arial"/>
      <family val="2"/>
    </font>
    <font>
      <sz val="18"/>
      <name val="Arial"/>
      <family val="2"/>
    </font>
    <font>
      <b/>
      <sz val="12"/>
      <name val="Arial"/>
      <family val="2"/>
    </font>
    <font>
      <b/>
      <sz val="11"/>
      <color indexed="9"/>
      <name val="Arial"/>
      <family val="2"/>
    </font>
    <font>
      <sz val="10"/>
      <color indexed="9"/>
      <name val="Arial"/>
      <family val="2"/>
    </font>
    <font>
      <b/>
      <sz val="14"/>
      <name val="Arial"/>
      <family val="2"/>
    </font>
    <font>
      <sz val="10"/>
      <color indexed="8"/>
      <name val="Arial"/>
      <family val="2"/>
    </font>
    <font>
      <sz val="9"/>
      <color indexed="9"/>
      <name val="Arial"/>
      <family val="2"/>
    </font>
    <font>
      <b/>
      <sz val="16"/>
      <name val="Arial"/>
      <family val="2"/>
    </font>
    <font>
      <b/>
      <sz val="12"/>
      <color indexed="39"/>
      <name val="Arial"/>
      <family val="2"/>
    </font>
    <font>
      <sz val="12"/>
      <color indexed="39"/>
      <name val="Arial"/>
      <family val="2"/>
    </font>
    <font>
      <sz val="10"/>
      <color indexed="39"/>
      <name val="Arial"/>
      <family val="2"/>
    </font>
    <font>
      <sz val="10"/>
      <color indexed="33"/>
      <name val="Arial"/>
      <family val="2"/>
    </font>
    <font>
      <sz val="14"/>
      <color indexed="9"/>
      <name val="Arial"/>
      <family val="2"/>
    </font>
    <font>
      <sz val="11"/>
      <color indexed="8"/>
      <name val="Calibri"/>
      <family val="2"/>
    </font>
    <font>
      <sz val="11"/>
      <color indexed="9"/>
      <name val="Calibri"/>
      <family val="2"/>
    </font>
    <font>
      <sz val="11"/>
      <color indexed="3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62"/>
      <name val="Calibri"/>
      <family val="2"/>
    </font>
    <font>
      <sz val="11"/>
      <color indexed="52"/>
      <name val="Calibri"/>
      <family val="2"/>
    </font>
    <font>
      <sz val="11"/>
      <color indexed="60"/>
      <name val="Calibri"/>
      <family val="2"/>
    </font>
    <font>
      <b/>
      <sz val="11"/>
      <color indexed="28"/>
      <name val="Calibri"/>
      <family val="2"/>
    </font>
    <font>
      <b/>
      <sz val="18"/>
      <color indexed="62"/>
      <name val="Cambria"/>
      <family val="2"/>
    </font>
    <font>
      <b/>
      <sz val="11"/>
      <color indexed="8"/>
      <name val="Calibri"/>
      <family val="2"/>
    </font>
    <font>
      <sz val="11"/>
      <color indexed="10"/>
      <name val="Calibri"/>
      <family val="2"/>
    </font>
    <font>
      <sz val="9"/>
      <name val="Arial"/>
      <family val="2"/>
    </font>
    <font>
      <sz val="8"/>
      <name val="Arial"/>
      <family val="2"/>
    </font>
    <font>
      <sz val="8"/>
      <color indexed="9"/>
      <name val="Arial"/>
      <family val="2"/>
    </font>
    <font>
      <sz val="19"/>
      <color indexed="9"/>
      <name val="Arial"/>
      <family val="2"/>
    </font>
    <font>
      <u/>
      <sz val="11"/>
      <name val="Arial"/>
      <family val="2"/>
    </font>
    <font>
      <sz val="8"/>
      <color indexed="8"/>
      <name val="Arial"/>
      <family val="2"/>
    </font>
    <font>
      <sz val="10"/>
      <name val="Arial"/>
      <family val="2"/>
    </font>
    <font>
      <sz val="10"/>
      <color indexed="57"/>
      <name val="Arial"/>
      <family val="2"/>
    </font>
    <font>
      <u/>
      <sz val="10"/>
      <color indexed="60"/>
      <name val="Arial"/>
      <family val="2"/>
    </font>
    <font>
      <u/>
      <sz val="10"/>
      <color indexed="62"/>
      <name val="Arial"/>
      <family val="2"/>
    </font>
    <font>
      <sz val="11"/>
      <color indexed="55"/>
      <name val="Calibri"/>
      <family val="2"/>
    </font>
    <font>
      <b/>
      <sz val="11"/>
      <color indexed="53"/>
      <name val="Calibri"/>
      <family val="2"/>
    </font>
    <font>
      <b/>
      <sz val="18"/>
      <color indexed="62"/>
      <name val="Cambria"/>
      <family val="1"/>
    </font>
    <font>
      <u/>
      <sz val="11"/>
      <color theme="10"/>
      <name val="Calibri"/>
      <family val="2"/>
      <scheme val="minor"/>
    </font>
    <font>
      <sz val="11"/>
      <color theme="1"/>
      <name val="Calibri"/>
      <family val="2"/>
      <scheme val="minor"/>
    </font>
    <font>
      <b/>
      <sz val="18"/>
      <color theme="1"/>
      <name val="Arial"/>
      <family val="2"/>
    </font>
    <font>
      <sz val="18"/>
      <color theme="1"/>
      <name val="Arial"/>
      <family val="2"/>
    </font>
    <font>
      <sz val="11"/>
      <color rgb="FFFF0000"/>
      <name val="Calibri"/>
      <family val="2"/>
      <scheme val="minor"/>
    </font>
    <font>
      <b/>
      <sz val="11"/>
      <color theme="1"/>
      <name val="Arial"/>
      <family val="2"/>
    </font>
    <font>
      <sz val="11"/>
      <color theme="1"/>
      <name val="Arial"/>
      <family val="2"/>
    </font>
    <font>
      <b/>
      <sz val="12"/>
      <color rgb="FFFFFFFF"/>
      <name val="Arial"/>
    </font>
    <font>
      <b/>
      <sz val="10"/>
      <name val="Arial"/>
    </font>
    <font>
      <b/>
      <sz val="10"/>
      <name val="Arial"/>
    </font>
    <font>
      <sz val="10"/>
      <color rgb="FFFFFFFF"/>
      <name val="Arial"/>
    </font>
    <font>
      <sz val="10"/>
      <color rgb="FFA0A0A0"/>
      <name val="Arial"/>
    </font>
    <font>
      <sz val="10"/>
      <name val="Arial"/>
    </font>
    <font>
      <sz val="18"/>
      <name val="Arial"/>
    </font>
    <font>
      <sz val="10"/>
      <color rgb="FF000000"/>
      <name val="Arial"/>
    </font>
    <font>
      <sz val="10"/>
      <name val="Arial"/>
    </font>
  </fonts>
  <fills count="40">
    <fill>
      <patternFill patternType="none"/>
    </fill>
    <fill>
      <patternFill patternType="gray125"/>
    </fill>
    <fill>
      <patternFill patternType="solid">
        <fgColor indexed="22"/>
      </patternFill>
    </fill>
    <fill>
      <patternFill patternType="solid">
        <fgColor indexed="56"/>
      </patternFill>
    </fill>
    <fill>
      <patternFill patternType="solid">
        <fgColor indexed="29"/>
      </patternFill>
    </fill>
    <fill>
      <patternFill patternType="solid">
        <fgColor indexed="54"/>
      </patternFill>
    </fill>
    <fill>
      <patternFill patternType="solid">
        <fgColor indexed="41"/>
      </patternFill>
    </fill>
    <fill>
      <patternFill patternType="solid">
        <fgColor indexed="41"/>
      </patternFill>
    </fill>
    <fill>
      <patternFill patternType="solid">
        <fgColor indexed="47"/>
      </patternFill>
    </fill>
    <fill>
      <patternFill patternType="solid">
        <fgColor indexed="47"/>
      </patternFill>
    </fill>
    <fill>
      <patternFill patternType="solid">
        <fgColor indexed="44"/>
      </patternFill>
    </fill>
    <fill>
      <patternFill patternType="solid">
        <fgColor indexed="44"/>
      </patternFill>
    </fill>
    <fill>
      <patternFill patternType="solid">
        <fgColor indexed="49"/>
      </patternFill>
    </fill>
    <fill>
      <patternFill patternType="solid">
        <fgColor indexed="49"/>
      </patternFill>
    </fill>
    <fill>
      <patternFill patternType="solid">
        <fgColor indexed="33"/>
      </patternFill>
    </fill>
    <fill>
      <patternFill patternType="solid">
        <fgColor indexed="57"/>
      </patternFill>
    </fill>
    <fill>
      <patternFill patternType="solid">
        <fgColor indexed="37"/>
      </patternFill>
    </fill>
    <fill>
      <patternFill patternType="solid">
        <fgColor indexed="61"/>
      </patternFill>
    </fill>
    <fill>
      <patternFill patternType="solid">
        <fgColor indexed="36"/>
      </patternFill>
    </fill>
    <fill>
      <patternFill patternType="solid">
        <fgColor indexed="60"/>
      </patternFill>
    </fill>
    <fill>
      <patternFill patternType="solid">
        <fgColor indexed="54"/>
      </patternFill>
    </fill>
    <fill>
      <patternFill patternType="solid">
        <fgColor indexed="53"/>
      </patternFill>
    </fill>
    <fill>
      <patternFill patternType="solid">
        <fgColor indexed="53"/>
      </patternFill>
    </fill>
    <fill>
      <patternFill patternType="solid">
        <fgColor indexed="45"/>
      </patternFill>
    </fill>
    <fill>
      <patternFill patternType="solid">
        <fgColor indexed="63"/>
      </patternFill>
    </fill>
    <fill>
      <patternFill patternType="solid">
        <fgColor indexed="42"/>
      </patternFill>
    </fill>
    <fill>
      <patternFill patternType="solid">
        <fgColor indexed="42"/>
      </patternFill>
    </fill>
    <fill>
      <patternFill patternType="solid">
        <fgColor indexed="43"/>
      </patternFill>
    </fill>
    <fill>
      <patternFill patternType="solid">
        <fgColor indexed="43"/>
      </patternFill>
    </fill>
    <fill>
      <patternFill patternType="solid">
        <fgColor indexed="59"/>
      </patternFill>
    </fill>
    <fill>
      <patternFill patternType="solid">
        <fgColor indexed="9"/>
      </patternFill>
    </fill>
    <fill>
      <patternFill patternType="solid">
        <fgColor indexed="37"/>
      </patternFill>
    </fill>
    <fill>
      <patternFill patternType="solid">
        <fgColor indexed="55"/>
      </patternFill>
    </fill>
    <fill>
      <patternFill patternType="solid">
        <fgColor indexed="22"/>
      </patternFill>
    </fill>
    <fill>
      <patternFill patternType="solid">
        <fgColor indexed="33"/>
      </patternFill>
    </fill>
    <fill>
      <patternFill patternType="solid">
        <fgColor indexed="45"/>
      </patternFill>
    </fill>
    <fill>
      <patternFill patternType="solid">
        <fgColor theme="0"/>
      </patternFill>
    </fill>
    <fill>
      <patternFill patternType="solid">
        <fgColor rgb="FFFFFFFF"/>
      </patternFill>
    </fill>
    <fill>
      <patternFill patternType="solid">
        <fgColor rgb="FFA0A0A0"/>
      </patternFill>
    </fill>
    <fill>
      <patternFill patternType="solid">
        <fgColor rgb="FFEAEAEA"/>
      </patternFill>
    </fill>
  </fills>
  <borders count="75">
    <border>
      <left/>
      <right/>
      <top/>
      <bottom/>
      <diagonal/>
    </border>
    <border>
      <left style="thin">
        <color indexed="23"/>
      </left>
      <right style="thin">
        <color indexed="23"/>
      </right>
      <top style="thin">
        <color indexed="23"/>
      </top>
      <bottom style="thin">
        <color indexed="23"/>
      </bottom>
      <diagonal/>
    </border>
    <border>
      <left style="double">
        <color indexed="28"/>
      </left>
      <right style="double">
        <color indexed="28"/>
      </right>
      <top style="double">
        <color indexed="28"/>
      </top>
      <bottom style="double">
        <color indexed="28"/>
      </bottom>
      <diagonal/>
    </border>
    <border>
      <left style="double">
        <color indexed="53"/>
      </left>
      <right style="double">
        <color indexed="53"/>
      </right>
      <top style="double">
        <color indexed="53"/>
      </top>
      <bottom style="double">
        <color indexed="53"/>
      </bottom>
      <diagonal/>
    </border>
    <border>
      <left/>
      <right/>
      <top/>
      <bottom style="thick">
        <color indexed="49"/>
      </bottom>
      <diagonal/>
    </border>
    <border>
      <left/>
      <right/>
      <top/>
      <bottom style="medium">
        <color indexed="49"/>
      </bottom>
      <diagonal/>
    </border>
    <border>
      <left/>
      <right/>
      <top/>
      <bottom style="double">
        <color indexed="52"/>
      </bottom>
      <diagonal/>
    </border>
    <border>
      <left style="thin">
        <color indexed="33"/>
      </left>
      <right style="thin">
        <color indexed="33"/>
      </right>
      <top style="thin">
        <color indexed="33"/>
      </top>
      <bottom style="thin">
        <color indexed="33"/>
      </bottom>
      <diagonal/>
    </border>
    <border>
      <left style="thin">
        <color indexed="57"/>
      </left>
      <right style="thin">
        <color indexed="57"/>
      </right>
      <top style="thin">
        <color indexed="57"/>
      </top>
      <bottom style="thin">
        <color indexed="57"/>
      </bottom>
      <diagonal/>
    </border>
    <border>
      <left style="thin">
        <color indexed="28"/>
      </left>
      <right style="thin">
        <color indexed="28"/>
      </right>
      <top style="thin">
        <color indexed="28"/>
      </top>
      <bottom style="thin">
        <color indexed="28"/>
      </bottom>
      <diagonal/>
    </border>
    <border>
      <left style="thin">
        <color indexed="53"/>
      </left>
      <right style="thin">
        <color indexed="53"/>
      </right>
      <top style="thin">
        <color indexed="53"/>
      </top>
      <bottom style="thin">
        <color indexed="53"/>
      </bottom>
      <diagonal/>
    </border>
    <border>
      <left style="thin">
        <color indexed="55"/>
      </left>
      <right style="thin">
        <color indexed="55"/>
      </right>
      <top style="thin">
        <color indexed="55"/>
      </top>
      <bottom style="thin">
        <color indexed="55"/>
      </bottom>
      <diagonal/>
    </border>
    <border>
      <left/>
      <right/>
      <top style="thin">
        <color indexed="55"/>
      </top>
      <bottom style="thin">
        <color indexed="55"/>
      </bottom>
      <diagonal/>
    </border>
    <border>
      <left style="thin">
        <color indexed="55"/>
      </left>
      <right/>
      <top style="thin">
        <color indexed="55"/>
      </top>
      <bottom style="thin">
        <color indexed="55"/>
      </bottom>
      <diagonal/>
    </border>
    <border>
      <left/>
      <right style="thin">
        <color indexed="55"/>
      </right>
      <top style="thin">
        <color indexed="55"/>
      </top>
      <bottom style="thin">
        <color indexed="55"/>
      </bottom>
      <diagonal/>
    </border>
    <border>
      <left/>
      <right/>
      <top style="thin">
        <color indexed="57"/>
      </top>
      <bottom style="thin">
        <color indexed="57"/>
      </bottom>
      <diagonal/>
    </border>
    <border>
      <left style="thin">
        <color indexed="57"/>
      </left>
      <right/>
      <top style="thin">
        <color indexed="57"/>
      </top>
      <bottom style="thin">
        <color indexed="57"/>
      </bottom>
      <diagonal/>
    </border>
    <border>
      <left/>
      <right style="thin">
        <color indexed="57"/>
      </right>
      <top style="thin">
        <color indexed="57"/>
      </top>
      <bottom style="thin">
        <color indexed="57"/>
      </bottom>
      <diagonal/>
    </border>
    <border>
      <left/>
      <right/>
      <top style="thin">
        <color indexed="49"/>
      </top>
      <bottom style="double">
        <color indexed="49"/>
      </bottom>
      <diagonal/>
    </border>
    <border>
      <left/>
      <right style="thin">
        <color indexed="55"/>
      </right>
      <top/>
      <bottom/>
      <diagonal/>
    </border>
    <border>
      <left style="thin">
        <color indexed="22"/>
      </left>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55"/>
      </bottom>
      <diagonal/>
    </border>
    <border>
      <left style="thin">
        <color indexed="33"/>
      </left>
      <right/>
      <top style="thin">
        <color indexed="33"/>
      </top>
      <bottom/>
      <diagonal/>
    </border>
    <border>
      <left/>
      <right style="thin">
        <color indexed="33"/>
      </right>
      <top style="thin">
        <color indexed="33"/>
      </top>
      <bottom/>
      <diagonal/>
    </border>
    <border>
      <left style="thin">
        <color indexed="33"/>
      </left>
      <right/>
      <top/>
      <bottom/>
      <diagonal/>
    </border>
    <border>
      <left/>
      <right style="thin">
        <color indexed="33"/>
      </right>
      <top/>
      <bottom/>
      <diagonal/>
    </border>
    <border>
      <left style="thin">
        <color indexed="33"/>
      </left>
      <right/>
      <top/>
      <bottom style="thin">
        <color indexed="33"/>
      </bottom>
      <diagonal/>
    </border>
    <border>
      <left/>
      <right style="thin">
        <color indexed="33"/>
      </right>
      <top/>
      <bottom style="thin">
        <color indexed="33"/>
      </bottom>
      <diagonal/>
    </border>
    <border>
      <left/>
      <right/>
      <top style="thin">
        <color indexed="33"/>
      </top>
      <bottom/>
      <diagonal/>
    </border>
    <border>
      <left/>
      <right/>
      <top/>
      <bottom style="thin">
        <color indexed="33"/>
      </bottom>
      <diagonal/>
    </border>
    <border>
      <left style="thin">
        <color indexed="33"/>
      </left>
      <right/>
      <top style="thin">
        <color indexed="33"/>
      </top>
      <bottom style="thin">
        <color indexed="33"/>
      </bottom>
      <diagonal/>
    </border>
    <border>
      <left/>
      <right/>
      <top style="thin">
        <color indexed="33"/>
      </top>
      <bottom style="thin">
        <color indexed="33"/>
      </bottom>
      <diagonal/>
    </border>
    <border>
      <left/>
      <right style="thin">
        <color indexed="33"/>
      </right>
      <top style="thin">
        <color indexed="33"/>
      </top>
      <bottom style="thin">
        <color indexed="33"/>
      </bottom>
      <diagonal/>
    </border>
    <border>
      <left style="thin">
        <color indexed="33"/>
      </left>
      <right style="thin">
        <color indexed="33"/>
      </right>
      <top style="thin">
        <color indexed="33"/>
      </top>
      <bottom/>
      <diagonal/>
    </border>
    <border>
      <left style="thin">
        <color indexed="33"/>
      </left>
      <right style="thin">
        <color indexed="33"/>
      </right>
      <top/>
      <bottom/>
      <diagonal/>
    </border>
    <border>
      <left style="thin">
        <color indexed="33"/>
      </left>
      <right style="thin">
        <color indexed="33"/>
      </right>
      <top/>
      <bottom style="thin">
        <color indexed="33"/>
      </bottom>
      <diagonal/>
    </border>
    <border>
      <left/>
      <right style="thin">
        <color indexed="23"/>
      </right>
      <top/>
      <bottom/>
      <diagonal/>
    </border>
    <border>
      <left style="thin">
        <color indexed="55"/>
      </left>
      <right/>
      <top/>
      <bottom/>
      <diagonal/>
    </border>
    <border>
      <left style="thin">
        <color indexed="23"/>
      </left>
      <right/>
      <top/>
      <bottom/>
      <diagonal/>
    </border>
    <border>
      <left style="thin">
        <color indexed="33"/>
      </left>
      <right/>
      <top/>
      <bottom style="thin">
        <color indexed="55"/>
      </bottom>
      <diagonal/>
    </border>
    <border>
      <left/>
      <right style="thin">
        <color indexed="33"/>
      </right>
      <top/>
      <bottom style="thin">
        <color indexed="55"/>
      </bottom>
      <diagonal/>
    </border>
    <border>
      <left/>
      <right/>
      <top style="thin">
        <color indexed="55"/>
      </top>
      <bottom style="thin">
        <color indexed="33"/>
      </bottom>
      <diagonal/>
    </border>
    <border>
      <left style="thin">
        <color indexed="33"/>
      </left>
      <right style="dashed">
        <color indexed="33"/>
      </right>
      <top style="thin">
        <color indexed="33"/>
      </top>
      <bottom/>
      <diagonal/>
    </border>
    <border>
      <left style="thin">
        <color indexed="33"/>
      </left>
      <right style="thin">
        <color indexed="55"/>
      </right>
      <top style="thin">
        <color indexed="33"/>
      </top>
      <bottom style="thin">
        <color indexed="33"/>
      </bottom>
      <diagonal/>
    </border>
    <border>
      <left style="thin">
        <color indexed="55"/>
      </left>
      <right style="thin">
        <color indexed="55"/>
      </right>
      <top style="thin">
        <color indexed="33"/>
      </top>
      <bottom style="thin">
        <color indexed="33"/>
      </bottom>
      <diagonal/>
    </border>
    <border>
      <left style="thin">
        <color indexed="55"/>
      </left>
      <right style="thin">
        <color indexed="33"/>
      </right>
      <top style="thin">
        <color indexed="33"/>
      </top>
      <bottom style="thin">
        <color indexed="33"/>
      </bottom>
      <diagonal/>
    </border>
    <border>
      <left/>
      <right style="thin">
        <color indexed="64"/>
      </right>
      <top/>
      <bottom/>
      <diagonal/>
    </border>
    <border>
      <left style="thin">
        <color indexed="33"/>
      </left>
      <right style="dashed">
        <color indexed="33"/>
      </right>
      <top style="thin">
        <color indexed="33"/>
      </top>
      <bottom style="thin">
        <color indexed="33"/>
      </bottom>
      <diagonal/>
    </border>
    <border>
      <left style="thin">
        <color indexed="33"/>
      </left>
      <right style="thin">
        <color rgb="FFA0A0A0"/>
      </right>
      <top style="thin">
        <color indexed="33"/>
      </top>
      <bottom style="thin">
        <color indexed="33"/>
      </bottom>
      <diagonal/>
    </border>
    <border>
      <left/>
      <right style="thin">
        <color rgb="FFA0A0A0"/>
      </right>
      <top style="thin">
        <color indexed="33"/>
      </top>
      <bottom style="thin">
        <color indexed="33"/>
      </bottom>
      <diagonal/>
    </border>
    <border>
      <left/>
      <right/>
      <top/>
      <bottom/>
      <diagonal/>
    </border>
    <border diagonalUp="1" diagonalDown="1">
      <left style="thin">
        <color rgb="FFA0A0A0"/>
      </left>
      <right style="thin">
        <color rgb="FFA0A0A0"/>
      </right>
      <top style="thin">
        <color rgb="FFA0A0A0"/>
      </top>
      <bottom style="thin">
        <color rgb="FFA0A0A0"/>
      </bottom>
      <diagonal/>
    </border>
    <border>
      <left/>
      <right style="thin">
        <color rgb="FFA0A0A0"/>
      </right>
      <top style="thin">
        <color indexed="33"/>
      </top>
      <bottom/>
      <diagonal/>
    </border>
    <border>
      <left style="thin">
        <color indexed="33"/>
      </left>
      <right style="thin">
        <color indexed="33"/>
      </right>
      <top style="thin">
        <color indexed="33"/>
      </top>
      <bottom/>
      <diagonal/>
    </border>
    <border>
      <left/>
      <right style="thin">
        <color rgb="FFA0A0A0"/>
      </right>
      <top/>
      <bottom style="thin">
        <color indexed="33"/>
      </bottom>
      <diagonal/>
    </border>
    <border>
      <left/>
      <right style="thin">
        <color rgb="FFA0A0A0"/>
      </right>
      <top style="thin">
        <color indexed="33"/>
      </top>
      <bottom/>
      <diagonal/>
    </border>
    <border>
      <left/>
      <right style="thin">
        <color rgb="FFA0A0A0"/>
      </right>
      <top/>
      <bottom/>
      <diagonal/>
    </border>
    <border diagonalUp="1" diagonalDown="1">
      <left/>
      <right/>
      <top/>
      <bottom/>
      <diagonal/>
    </border>
    <border>
      <left/>
      <right style="thin">
        <color rgb="FFA0A0A0"/>
      </right>
      <top style="thin">
        <color indexed="33"/>
      </top>
      <bottom style="thin">
        <color indexed="33"/>
      </bottom>
      <diagonal/>
    </border>
    <border diagonalUp="1" diagonalDown="1">
      <left style="thin">
        <color rgb="FFA0A0A0"/>
      </left>
      <right/>
      <top style="thin">
        <color rgb="FFA0A0A0"/>
      </top>
      <bottom style="thin">
        <color rgb="FFA0A0A0"/>
      </bottom>
      <diagonal/>
    </border>
    <border diagonalUp="1" diagonalDown="1">
      <left/>
      <right/>
      <top style="thin">
        <color rgb="FFA0A0A0"/>
      </top>
      <bottom style="thin">
        <color rgb="FFA0A0A0"/>
      </bottom>
      <diagonal/>
    </border>
    <border diagonalUp="1" diagonalDown="1">
      <left/>
      <right style="thin">
        <color rgb="FFA0A0A0"/>
      </right>
      <top style="thin">
        <color rgb="FFA0A0A0"/>
      </top>
      <bottom style="thin">
        <color rgb="FFA0A0A0"/>
      </bottom>
      <diagonal/>
    </border>
    <border>
      <left/>
      <right style="thin">
        <color indexed="55"/>
      </right>
      <top/>
      <bottom/>
      <diagonal/>
    </border>
    <border>
      <left style="thin">
        <color indexed="33"/>
      </left>
      <right style="thin">
        <color indexed="33"/>
      </right>
      <top/>
      <bottom/>
      <diagonal/>
    </border>
    <border>
      <left style="thin">
        <color indexed="33"/>
      </left>
      <right style="thin">
        <color indexed="33"/>
      </right>
      <top/>
      <bottom style="thin">
        <color indexed="33"/>
      </bottom>
      <diagonal/>
    </border>
    <border>
      <left style="thin">
        <color indexed="33"/>
      </left>
      <right/>
      <top style="thin">
        <color indexed="33"/>
      </top>
      <bottom/>
      <diagonal/>
    </border>
    <border>
      <left/>
      <right/>
      <top style="thin">
        <color indexed="33"/>
      </top>
      <bottom/>
      <diagonal/>
    </border>
    <border>
      <left/>
      <right style="thin">
        <color indexed="33"/>
      </right>
      <top style="thin">
        <color indexed="33"/>
      </top>
      <bottom/>
      <diagonal/>
    </border>
    <border>
      <left style="thin">
        <color indexed="33"/>
      </left>
      <right/>
      <top/>
      <bottom/>
      <diagonal/>
    </border>
    <border>
      <left/>
      <right style="thin">
        <color indexed="33"/>
      </right>
      <top/>
      <bottom/>
      <diagonal/>
    </border>
    <border>
      <left style="thin">
        <color indexed="33"/>
      </left>
      <right/>
      <top/>
      <bottom style="thin">
        <color indexed="33"/>
      </bottom>
      <diagonal/>
    </border>
    <border>
      <left/>
      <right/>
      <top/>
      <bottom style="thin">
        <color indexed="33"/>
      </bottom>
      <diagonal/>
    </border>
    <border>
      <left/>
      <right style="thin">
        <color indexed="33"/>
      </right>
      <top/>
      <bottom style="thin">
        <color indexed="33"/>
      </bottom>
      <diagonal/>
    </border>
  </borders>
  <cellStyleXfs count="783">
    <xf numFmtId="0" fontId="0" fillId="0" borderId="0"/>
    <xf numFmtId="0" fontId="41" fillId="2" borderId="0" applyNumberFormat="0" applyBorder="0"/>
    <xf numFmtId="0" fontId="41" fillId="3" borderId="0" applyNumberFormat="0" applyBorder="0"/>
    <xf numFmtId="0" fontId="41" fillId="4" borderId="0" applyNumberFormat="0" applyBorder="0"/>
    <xf numFmtId="0" fontId="41" fillId="5" borderId="0" applyNumberFormat="0" applyBorder="0"/>
    <xf numFmtId="0" fontId="41" fillId="4" borderId="0" applyNumberFormat="0" applyBorder="0"/>
    <xf numFmtId="0" fontId="41" fillId="5" borderId="0" applyNumberFormat="0" applyBorder="0"/>
    <xf numFmtId="0" fontId="41" fillId="2" borderId="0" applyNumberFormat="0" applyBorder="0"/>
    <xf numFmtId="0" fontId="41" fillId="3" borderId="0" applyNumberFormat="0" applyBorder="0"/>
    <xf numFmtId="0" fontId="41" fillId="6" borderId="0" applyNumberFormat="0" applyBorder="0"/>
    <xf numFmtId="0" fontId="41" fillId="7" borderId="0" applyNumberFormat="0" applyBorder="0"/>
    <xf numFmtId="0" fontId="41" fillId="8" borderId="0" applyNumberFormat="0" applyBorder="0"/>
    <xf numFmtId="0" fontId="41" fillId="9" borderId="0" applyNumberFormat="0" applyBorder="0"/>
    <xf numFmtId="0" fontId="41" fillId="2" borderId="0" applyNumberFormat="0" applyBorder="0"/>
    <xf numFmtId="0" fontId="41" fillId="3" borderId="0" applyNumberFormat="0" applyBorder="0"/>
    <xf numFmtId="0" fontId="41" fillId="4" borderId="0" applyNumberFormat="0" applyBorder="0"/>
    <xf numFmtId="0" fontId="41" fillId="5" borderId="0" applyNumberFormat="0" applyBorder="0"/>
    <xf numFmtId="0" fontId="41" fillId="4" borderId="0" applyNumberFormat="0" applyBorder="0"/>
    <xf numFmtId="0" fontId="41" fillId="5" borderId="0" applyNumberFormat="0" applyBorder="0"/>
    <xf numFmtId="0" fontId="41" fillId="2" borderId="0" applyNumberFormat="0" applyBorder="0"/>
    <xf numFmtId="0" fontId="41" fillId="3" borderId="0" applyNumberFormat="0" applyBorder="0"/>
    <xf numFmtId="0" fontId="41" fillId="10" borderId="0" applyNumberFormat="0" applyBorder="0"/>
    <xf numFmtId="0" fontId="41" fillId="11" borderId="0" applyNumberFormat="0" applyBorder="0"/>
    <xf numFmtId="0" fontId="41" fillId="8" borderId="0" applyNumberFormat="0" applyBorder="0"/>
    <xf numFmtId="0" fontId="41" fillId="9" borderId="0" applyNumberFormat="0" applyBorder="0"/>
    <xf numFmtId="0" fontId="42" fillId="12" borderId="0" applyNumberFormat="0" applyBorder="0"/>
    <xf numFmtId="0" fontId="42" fillId="13" borderId="0" applyNumberFormat="0" applyBorder="0"/>
    <xf numFmtId="0" fontId="42" fillId="4" borderId="0" applyNumberFormat="0" applyBorder="0"/>
    <xf numFmtId="0" fontId="42" fillId="5" borderId="0" applyNumberFormat="0" applyBorder="0"/>
    <xf numFmtId="0" fontId="42" fillId="4" borderId="0" applyNumberFormat="0" applyBorder="0"/>
    <xf numFmtId="0" fontId="42" fillId="5" borderId="0" applyNumberFormat="0" applyBorder="0"/>
    <xf numFmtId="0" fontId="42" fillId="14" borderId="0" applyNumberFormat="0" applyBorder="0"/>
    <xf numFmtId="0" fontId="42" fillId="15" borderId="0" applyNumberFormat="0" applyBorder="0"/>
    <xf numFmtId="0" fontId="42" fillId="12" borderId="0" applyNumberFormat="0" applyBorder="0"/>
    <xf numFmtId="0" fontId="42" fillId="13" borderId="0" applyNumberFormat="0" applyBorder="0"/>
    <xf numFmtId="0" fontId="42" fillId="8" borderId="0" applyNumberFormat="0" applyBorder="0"/>
    <xf numFmtId="0" fontId="42" fillId="9" borderId="0" applyNumberFormat="0" applyBorder="0"/>
    <xf numFmtId="0" fontId="42" fillId="12" borderId="0" applyNumberFormat="0" applyBorder="0"/>
    <xf numFmtId="0" fontId="42" fillId="13" borderId="0" applyNumberFormat="0" applyBorder="0"/>
    <xf numFmtId="0" fontId="42" fillId="16" borderId="0" applyNumberFormat="0" applyBorder="0"/>
    <xf numFmtId="0" fontId="42" fillId="17" borderId="0" applyNumberFormat="0" applyBorder="0"/>
    <xf numFmtId="0" fontId="42" fillId="18" borderId="0" applyNumberFormat="0" applyBorder="0"/>
    <xf numFmtId="0" fontId="42" fillId="19" borderId="0" applyNumberFormat="0" applyBorder="0"/>
    <xf numFmtId="0" fontId="42" fillId="20" borderId="0" applyNumberFormat="0" applyBorder="0"/>
    <xf numFmtId="0" fontId="42" fillId="5" borderId="0" applyNumberFormat="0" applyBorder="0"/>
    <xf numFmtId="0" fontId="42" fillId="12" borderId="0" applyNumberFormat="0" applyBorder="0"/>
    <xf numFmtId="0" fontId="42" fillId="13" borderId="0" applyNumberFormat="0" applyBorder="0"/>
    <xf numFmtId="0" fontId="42" fillId="21" borderId="0" applyNumberFormat="0" applyBorder="0"/>
    <xf numFmtId="0" fontId="42" fillId="22" borderId="0" applyNumberFormat="0" applyBorder="0"/>
    <xf numFmtId="0" fontId="43" fillId="23" borderId="0" applyNumberFormat="0" applyBorder="0"/>
    <xf numFmtId="0" fontId="68" fillId="24" borderId="0" applyNumberFormat="0" applyBorder="0"/>
    <xf numFmtId="0" fontId="44" fillId="2" borderId="1" applyNumberFormat="0"/>
    <xf numFmtId="0" fontId="44" fillId="3" borderId="1" applyNumberFormat="0"/>
    <xf numFmtId="0" fontId="45" fillId="14" borderId="2" applyNumberFormat="0"/>
    <xf numFmtId="0" fontId="45" fillId="15" borderId="3" applyNumberFormat="0"/>
    <xf numFmtId="43" fontId="64" fillId="0" borderId="0" applyBorder="0"/>
    <xf numFmtId="44" fontId="64" fillId="0" borderId="0" applyBorder="0"/>
    <xf numFmtId="0" fontId="46" fillId="0" borderId="0" applyNumberFormat="0" applyBorder="0"/>
    <xf numFmtId="0" fontId="46" fillId="0" borderId="0" applyNumberFormat="0" applyBorder="0"/>
    <xf numFmtId="0" fontId="64" fillId="0" borderId="0"/>
    <xf numFmtId="0" fontId="64" fillId="0" borderId="0"/>
    <xf numFmtId="0" fontId="64" fillId="0" borderId="0"/>
    <xf numFmtId="0" fontId="64" fillId="0" borderId="0"/>
    <xf numFmtId="43" fontId="64" fillId="0" borderId="0" applyBorder="0"/>
    <xf numFmtId="43" fontId="64" fillId="0" borderId="0" applyBorder="0"/>
    <xf numFmtId="43" fontId="64" fillId="0" borderId="0" applyBorder="0"/>
    <xf numFmtId="43" fontId="64" fillId="0" borderId="0" applyBorder="0"/>
    <xf numFmtId="41" fontId="64" fillId="0" borderId="0" applyBorder="0"/>
    <xf numFmtId="41" fontId="64" fillId="0" borderId="0" applyBorder="0"/>
    <xf numFmtId="41" fontId="64" fillId="0" borderId="0" applyBorder="0"/>
    <xf numFmtId="41" fontId="64" fillId="0" borderId="0" applyBorder="0"/>
    <xf numFmtId="44" fontId="64" fillId="0" borderId="0" applyBorder="0"/>
    <xf numFmtId="44" fontId="64" fillId="0" borderId="0" applyBorder="0"/>
    <xf numFmtId="44" fontId="64" fillId="0" borderId="0" applyBorder="0"/>
    <xf numFmtId="44" fontId="64" fillId="0" borderId="0" applyBorder="0"/>
    <xf numFmtId="42" fontId="64" fillId="0" borderId="0" applyBorder="0"/>
    <xf numFmtId="42" fontId="64" fillId="0" borderId="0" applyBorder="0"/>
    <xf numFmtId="42" fontId="64" fillId="0" borderId="0" applyBorder="0"/>
    <xf numFmtId="42" fontId="64" fillId="0" borderId="0" applyBorder="0"/>
    <xf numFmtId="0" fontId="16" fillId="0" borderId="0" applyNumberFormat="0" applyBorder="0"/>
    <xf numFmtId="0" fontId="66" fillId="0" borderId="0" applyNumberFormat="0" applyBorder="0"/>
    <xf numFmtId="0" fontId="17" fillId="0" borderId="0" applyNumberFormat="0" applyBorder="0"/>
    <xf numFmtId="0" fontId="67" fillId="0" borderId="0" applyNumberFormat="0" applyBorder="0"/>
    <xf numFmtId="9" fontId="64" fillId="0" borderId="0" applyBorder="0"/>
    <xf numFmtId="9" fontId="64" fillId="0" borderId="0" applyBorder="0"/>
    <xf numFmtId="9" fontId="64" fillId="0" borderId="0" applyBorder="0"/>
    <xf numFmtId="9" fontId="64" fillId="0" borderId="0" applyBorder="0"/>
    <xf numFmtId="0" fontId="16" fillId="0" borderId="0" applyNumberFormat="0" applyBorder="0"/>
    <xf numFmtId="0" fontId="66" fillId="0" borderId="0" applyNumberFormat="0" applyBorder="0"/>
    <xf numFmtId="0" fontId="17" fillId="0" borderId="0" applyNumberFormat="0" applyBorder="0"/>
    <xf numFmtId="0" fontId="67" fillId="0" borderId="0" applyNumberFormat="0" applyBorder="0"/>
    <xf numFmtId="9" fontId="64" fillId="0" borderId="0" applyBorder="0"/>
    <xf numFmtId="9" fontId="64" fillId="0" borderId="0" applyBorder="0"/>
    <xf numFmtId="9" fontId="64" fillId="0" borderId="0" applyBorder="0"/>
    <xf numFmtId="9" fontId="64" fillId="0" borderId="0" applyBorder="0"/>
    <xf numFmtId="0" fontId="16" fillId="0" borderId="0" applyNumberFormat="0" applyBorder="0"/>
    <xf numFmtId="0" fontId="66" fillId="0" borderId="0" applyNumberFormat="0" applyBorder="0"/>
    <xf numFmtId="0" fontId="17" fillId="0" borderId="0" applyNumberFormat="0" applyBorder="0"/>
    <xf numFmtId="0" fontId="67" fillId="0" borderId="0" applyNumberFormat="0" applyBorder="0"/>
    <xf numFmtId="9" fontId="64" fillId="0" borderId="0" applyBorder="0"/>
    <xf numFmtId="9" fontId="64" fillId="0" borderId="0" applyBorder="0"/>
    <xf numFmtId="9" fontId="64" fillId="0" borderId="0" applyBorder="0"/>
    <xf numFmtId="9" fontId="64" fillId="0" borderId="0" applyBorder="0"/>
    <xf numFmtId="0" fontId="16" fillId="0" borderId="0" applyNumberFormat="0" applyBorder="0"/>
    <xf numFmtId="0" fontId="66" fillId="0" borderId="0" applyNumberFormat="0" applyBorder="0"/>
    <xf numFmtId="0" fontId="17" fillId="0" borderId="0" applyNumberFormat="0" applyBorder="0"/>
    <xf numFmtId="0" fontId="67" fillId="0" borderId="0" applyNumberFormat="0" applyBorder="0"/>
    <xf numFmtId="9" fontId="64" fillId="0" borderId="0" applyBorder="0"/>
    <xf numFmtId="9" fontId="64" fillId="0" borderId="0" applyBorder="0"/>
    <xf numFmtId="9" fontId="64" fillId="0" borderId="0" applyBorder="0"/>
    <xf numFmtId="9" fontId="64" fillId="0" borderId="0" applyBorder="0"/>
    <xf numFmtId="0" fontId="16" fillId="0" borderId="0" applyNumberFormat="0" applyBorder="0"/>
    <xf numFmtId="0" fontId="66" fillId="0" borderId="0" applyNumberFormat="0" applyBorder="0"/>
    <xf numFmtId="0" fontId="17" fillId="0" borderId="0" applyNumberFormat="0" applyBorder="0"/>
    <xf numFmtId="0" fontId="67" fillId="0" borderId="0" applyNumberFormat="0" applyBorder="0"/>
    <xf numFmtId="9" fontId="64" fillId="0" borderId="0" applyBorder="0"/>
    <xf numFmtId="9" fontId="64" fillId="0" borderId="0" applyBorder="0"/>
    <xf numFmtId="9" fontId="64" fillId="0" borderId="0" applyBorder="0"/>
    <xf numFmtId="9" fontId="64" fillId="0" borderId="0" applyBorder="0"/>
    <xf numFmtId="43" fontId="64" fillId="0" borderId="0" applyBorder="0"/>
    <xf numFmtId="41" fontId="64" fillId="0" borderId="0" applyBorder="0"/>
    <xf numFmtId="44" fontId="64" fillId="0" borderId="0" applyBorder="0"/>
    <xf numFmtId="42" fontId="64" fillId="0" borderId="0" applyBorder="0"/>
    <xf numFmtId="0" fontId="16" fillId="0" borderId="0" applyNumberFormat="0" applyBorder="0"/>
    <xf numFmtId="0" fontId="17" fillId="0" borderId="0" applyNumberFormat="0" applyBorder="0"/>
    <xf numFmtId="9" fontId="64" fillId="0" borderId="0" applyBorder="0"/>
    <xf numFmtId="0" fontId="47" fillId="25" borderId="0" applyNumberFormat="0" applyBorder="0"/>
    <xf numFmtId="0" fontId="47" fillId="26" borderId="0" applyNumberFormat="0" applyBorder="0"/>
    <xf numFmtId="0" fontId="48" fillId="0" borderId="4" applyNumberFormat="0"/>
    <xf numFmtId="0" fontId="48" fillId="0" borderId="4" applyNumberFormat="0"/>
    <xf numFmtId="0" fontId="49" fillId="0" borderId="4" applyNumberFormat="0"/>
    <xf numFmtId="0" fontId="49" fillId="0" borderId="4" applyNumberFormat="0"/>
    <xf numFmtId="0" fontId="50" fillId="0" borderId="5" applyNumberFormat="0"/>
    <xf numFmtId="0" fontId="50" fillId="0" borderId="5" applyNumberFormat="0"/>
    <xf numFmtId="0" fontId="50" fillId="0" borderId="0" applyNumberFormat="0" applyBorder="0"/>
    <xf numFmtId="0" fontId="50" fillId="0" borderId="0" applyNumberFormat="0" applyBorder="0"/>
    <xf numFmtId="0" fontId="71" fillId="0" borderId="0" applyNumberFormat="0" applyBorder="0"/>
    <xf numFmtId="0" fontId="51" fillId="8" borderId="1" applyNumberFormat="0"/>
    <xf numFmtId="0" fontId="51" fillId="9" borderId="1" applyNumberFormat="0"/>
    <xf numFmtId="0" fontId="52" fillId="0" borderId="6" applyNumberFormat="0"/>
    <xf numFmtId="0" fontId="52" fillId="0" borderId="6" applyNumberFormat="0"/>
    <xf numFmtId="0" fontId="53" fillId="27" borderId="0" applyNumberFormat="0" applyBorder="0"/>
    <xf numFmtId="0" fontId="53" fillId="28" borderId="0" applyNumberFormat="0" applyBorder="0"/>
    <xf numFmtId="0" fontId="72" fillId="0" borderId="0"/>
    <xf numFmtId="0" fontId="72" fillId="0" borderId="0"/>
    <xf numFmtId="0" fontId="64" fillId="27" borderId="7" applyNumberFormat="0"/>
    <xf numFmtId="0" fontId="64" fillId="28" borderId="8" applyNumberFormat="0"/>
    <xf numFmtId="0" fontId="64" fillId="27" borderId="7" applyNumberFormat="0"/>
    <xf numFmtId="0" fontId="64" fillId="27" borderId="7" applyNumberFormat="0"/>
    <xf numFmtId="0" fontId="54" fillId="2" borderId="9" applyNumberFormat="0"/>
    <xf numFmtId="0" fontId="69" fillId="3" borderId="10" applyNumberFormat="0"/>
    <xf numFmtId="9" fontId="64" fillId="0" borderId="0" applyBorder="0"/>
    <xf numFmtId="0" fontId="1" fillId="29" borderId="0" applyNumberFormat="0" applyBorder="0">
      <alignment horizontal="center" wrapText="1"/>
    </xf>
    <xf numFmtId="0" fontId="1" fillId="29" borderId="0" applyNumberFormat="0" applyBorder="0">
      <alignment horizontal="center" wrapText="1"/>
    </xf>
    <xf numFmtId="0" fontId="31" fillId="30" borderId="0" applyNumberFormat="0"/>
    <xf numFmtId="0" fontId="31" fillId="30" borderId="0" applyNumberFormat="0"/>
    <xf numFmtId="0" fontId="64" fillId="30" borderId="11" applyNumberFormat="0">
      <alignment horizontal="left" vertical="center"/>
    </xf>
    <xf numFmtId="0" fontId="64" fillId="30" borderId="11" applyNumberFormat="0">
      <alignment horizontal="left" vertical="center"/>
    </xf>
    <xf numFmtId="0" fontId="64" fillId="30" borderId="11" applyNumberFormat="0">
      <alignment horizontal="left" vertical="center"/>
    </xf>
    <xf numFmtId="0" fontId="64" fillId="30" borderId="11" applyNumberFormat="0">
      <alignment horizontal="left" vertical="center"/>
    </xf>
    <xf numFmtId="0" fontId="64" fillId="30" borderId="12" applyNumberFormat="0">
      <alignment horizontal="center" vertical="center"/>
    </xf>
    <xf numFmtId="0" fontId="64" fillId="30" borderId="12" applyNumberFormat="0">
      <alignment horizontal="center" vertical="center"/>
    </xf>
    <xf numFmtId="0" fontId="64" fillId="30" borderId="12" applyNumberFormat="0">
      <alignment horizontal="center" vertical="center"/>
    </xf>
    <xf numFmtId="0" fontId="64" fillId="30" borderId="12"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24" borderId="11" applyNumberFormat="0">
      <alignment horizontal="left" vertical="center"/>
    </xf>
    <xf numFmtId="0" fontId="64" fillId="31" borderId="11" applyNumberFormat="0">
      <alignment horizontal="left" vertical="center"/>
    </xf>
    <xf numFmtId="0" fontId="64" fillId="24" borderId="11" applyNumberFormat="0">
      <alignment horizontal="left" vertical="center"/>
    </xf>
    <xf numFmtId="0" fontId="64" fillId="24" borderId="11" applyNumberFormat="0">
      <alignment horizontal="left" vertical="center"/>
    </xf>
    <xf numFmtId="0" fontId="64" fillId="24" borderId="12" applyNumberFormat="0">
      <alignment horizontal="center" vertical="center"/>
    </xf>
    <xf numFmtId="0" fontId="64" fillId="31" borderId="12" applyNumberFormat="0">
      <alignment horizontal="center" vertical="center"/>
    </xf>
    <xf numFmtId="0" fontId="64" fillId="24" borderId="12" applyNumberFormat="0">
      <alignment horizontal="center" vertical="center"/>
    </xf>
    <xf numFmtId="0" fontId="64" fillId="24" borderId="12" applyNumberFormat="0">
      <alignment horizontal="center" vertical="center"/>
    </xf>
    <xf numFmtId="0" fontId="64" fillId="24" borderId="13" applyNumberFormat="0">
      <alignment horizontal="center" vertical="center"/>
    </xf>
    <xf numFmtId="0" fontId="64" fillId="31" borderId="13" applyNumberFormat="0">
      <alignment horizontal="center" vertical="center"/>
    </xf>
    <xf numFmtId="0" fontId="64" fillId="24" borderId="13" applyNumberFormat="0">
      <alignment horizontal="center" vertical="center"/>
    </xf>
    <xf numFmtId="0" fontId="64" fillId="24" borderId="13" applyNumberFormat="0">
      <alignment horizontal="center" vertical="center"/>
    </xf>
    <xf numFmtId="0" fontId="64" fillId="24" borderId="14" applyNumberFormat="0">
      <alignment horizontal="center" vertical="center"/>
    </xf>
    <xf numFmtId="0" fontId="64" fillId="31" borderId="14" applyNumberFormat="0">
      <alignment horizontal="center" vertical="center"/>
    </xf>
    <xf numFmtId="0" fontId="64" fillId="24" borderId="14" applyNumberFormat="0">
      <alignment horizontal="center" vertical="center"/>
    </xf>
    <xf numFmtId="0" fontId="64" fillId="24"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24" borderId="14" applyNumberFormat="0">
      <alignment horizontal="center" vertical="center"/>
    </xf>
    <xf numFmtId="0" fontId="64" fillId="31" borderId="14" applyNumberFormat="0">
      <alignment horizontal="center" vertical="center"/>
    </xf>
    <xf numFmtId="0" fontId="64" fillId="24" borderId="14" applyNumberFormat="0">
      <alignment horizontal="center" vertical="center"/>
    </xf>
    <xf numFmtId="0" fontId="64" fillId="24"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35" fillId="30" borderId="14" applyNumberFormat="0">
      <alignment horizontal="center" vertical="center"/>
    </xf>
    <xf numFmtId="0" fontId="35" fillId="30" borderId="14" applyNumberFormat="0">
      <alignment horizontal="center" vertical="center"/>
    </xf>
    <xf numFmtId="0" fontId="35" fillId="30" borderId="14" applyNumberFormat="0">
      <alignment horizontal="center" vertical="center"/>
    </xf>
    <xf numFmtId="0" fontId="35" fillId="30" borderId="14" applyNumberFormat="0">
      <alignment horizontal="center" vertical="center"/>
    </xf>
    <xf numFmtId="0" fontId="35" fillId="24" borderId="14" applyNumberFormat="0">
      <alignment horizontal="center" vertical="center"/>
    </xf>
    <xf numFmtId="0" fontId="35" fillId="31" borderId="14" applyNumberFormat="0">
      <alignment horizontal="center" vertical="center"/>
    </xf>
    <xf numFmtId="0" fontId="35" fillId="24" borderId="14" applyNumberFormat="0">
      <alignment horizontal="center" vertical="center"/>
    </xf>
    <xf numFmtId="0" fontId="35" fillId="24" borderId="14" applyNumberFormat="0">
      <alignment horizontal="center" vertical="center"/>
    </xf>
    <xf numFmtId="0" fontId="64" fillId="30" borderId="11" applyNumberFormat="0">
      <alignment horizontal="left" vertical="center"/>
    </xf>
    <xf numFmtId="0" fontId="64" fillId="30" borderId="11" applyNumberFormat="0">
      <alignment horizontal="left" vertical="center"/>
    </xf>
    <xf numFmtId="0" fontId="64" fillId="30" borderId="11" applyNumberFormat="0">
      <alignment horizontal="left" vertical="center"/>
    </xf>
    <xf numFmtId="0" fontId="64" fillId="30" borderId="11" applyNumberFormat="0">
      <alignment horizontal="left" vertical="center"/>
    </xf>
    <xf numFmtId="0" fontId="64" fillId="30" borderId="12" applyNumberFormat="0">
      <alignment horizontal="center" vertical="center"/>
    </xf>
    <xf numFmtId="0" fontId="64" fillId="30" borderId="12" applyNumberFormat="0">
      <alignment horizontal="center" vertical="center"/>
    </xf>
    <xf numFmtId="0" fontId="64" fillId="30" borderId="12" applyNumberFormat="0">
      <alignment horizontal="center" vertical="center"/>
    </xf>
    <xf numFmtId="0" fontId="64" fillId="30" borderId="12"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24" borderId="11" applyNumberFormat="0">
      <alignment horizontal="left" vertical="center"/>
    </xf>
    <xf numFmtId="0" fontId="64" fillId="31" borderId="11" applyNumberFormat="0">
      <alignment horizontal="left" vertical="center"/>
    </xf>
    <xf numFmtId="0" fontId="64" fillId="24" borderId="11" applyNumberFormat="0">
      <alignment horizontal="left" vertical="center"/>
    </xf>
    <xf numFmtId="0" fontId="64" fillId="24" borderId="11" applyNumberFormat="0">
      <alignment horizontal="left" vertical="center"/>
    </xf>
    <xf numFmtId="0" fontId="64" fillId="24" borderId="12" applyNumberFormat="0">
      <alignment horizontal="center" vertical="center"/>
    </xf>
    <xf numFmtId="0" fontId="64" fillId="31" borderId="12" applyNumberFormat="0">
      <alignment horizontal="center" vertical="center"/>
    </xf>
    <xf numFmtId="0" fontId="64" fillId="24" borderId="12" applyNumberFormat="0">
      <alignment horizontal="center" vertical="center"/>
    </xf>
    <xf numFmtId="0" fontId="64" fillId="24" borderId="12" applyNumberFormat="0">
      <alignment horizontal="center" vertical="center"/>
    </xf>
    <xf numFmtId="0" fontId="64" fillId="24" borderId="13" applyNumberFormat="0">
      <alignment horizontal="center" vertical="center"/>
    </xf>
    <xf numFmtId="0" fontId="64" fillId="31" borderId="13" applyNumberFormat="0">
      <alignment horizontal="center" vertical="center"/>
    </xf>
    <xf numFmtId="0" fontId="64" fillId="24" borderId="13" applyNumberFormat="0">
      <alignment horizontal="center" vertical="center"/>
    </xf>
    <xf numFmtId="0" fontId="64" fillId="24" borderId="13" applyNumberFormat="0">
      <alignment horizontal="center" vertical="center"/>
    </xf>
    <xf numFmtId="0" fontId="64" fillId="24" borderId="14" applyNumberFormat="0">
      <alignment horizontal="center" vertical="center"/>
    </xf>
    <xf numFmtId="0" fontId="64" fillId="31" borderId="14" applyNumberFormat="0">
      <alignment horizontal="center" vertical="center"/>
    </xf>
    <xf numFmtId="0" fontId="64" fillId="24" borderId="14" applyNumberFormat="0">
      <alignment horizontal="center" vertical="center"/>
    </xf>
    <xf numFmtId="0" fontId="64" fillId="24"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 borderId="0" applyNumberFormat="0" applyBorder="0">
      <alignment horizontal="center"/>
    </xf>
    <xf numFmtId="0" fontId="1" fillId="29" borderId="0" applyNumberFormat="0" applyBorder="0">
      <alignment horizontal="center" wrapText="1"/>
    </xf>
    <xf numFmtId="0" fontId="1" fillId="29" borderId="0" applyNumberFormat="0" applyBorder="0">
      <alignment horizontal="center" wrapText="1"/>
    </xf>
    <xf numFmtId="0" fontId="31" fillId="30" borderId="0" applyNumberFormat="0"/>
    <xf numFmtId="0" fontId="65" fillId="15" borderId="0" applyNumberFormat="0" applyBorder="0"/>
    <xf numFmtId="0" fontId="64" fillId="30" borderId="8" applyNumberFormat="0">
      <alignment horizontal="left" vertical="center"/>
    </xf>
    <xf numFmtId="0" fontId="64" fillId="30" borderId="15" applyNumberFormat="0">
      <alignment horizontal="center" vertical="center"/>
    </xf>
    <xf numFmtId="0" fontId="64" fillId="30" borderId="16" applyNumberFormat="0">
      <alignment horizontal="center" vertical="center"/>
    </xf>
    <xf numFmtId="0" fontId="64" fillId="30" borderId="17" applyNumberFormat="0">
      <alignment horizontal="center" vertical="center"/>
    </xf>
    <xf numFmtId="0" fontId="64" fillId="3" borderId="8" applyNumberFormat="0">
      <alignment horizontal="left" vertical="center"/>
    </xf>
    <xf numFmtId="0" fontId="64" fillId="3" borderId="15" applyNumberFormat="0">
      <alignment horizontal="center" vertical="center"/>
    </xf>
    <xf numFmtId="0" fontId="64" fillId="3" borderId="16" applyNumberFormat="0">
      <alignment horizontal="center" vertical="center"/>
    </xf>
    <xf numFmtId="0" fontId="64" fillId="3" borderId="17" applyNumberFormat="0">
      <alignment horizontal="center" vertical="center"/>
    </xf>
    <xf numFmtId="0" fontId="35" fillId="30" borderId="17" applyNumberFormat="0">
      <alignment horizontal="center" vertical="center"/>
    </xf>
    <xf numFmtId="0" fontId="35" fillId="3" borderId="17" applyNumberFormat="0">
      <alignment horizontal="center" vertical="center"/>
    </xf>
    <xf numFmtId="0" fontId="64" fillId="30" borderId="11" applyNumberFormat="0">
      <alignment horizontal="left" vertical="center"/>
    </xf>
    <xf numFmtId="0" fontId="64" fillId="30" borderId="11" applyNumberFormat="0">
      <alignment horizontal="left" vertical="center"/>
    </xf>
    <xf numFmtId="0" fontId="64" fillId="30" borderId="11" applyNumberFormat="0">
      <alignment horizontal="left" vertical="center"/>
    </xf>
    <xf numFmtId="0" fontId="64" fillId="30" borderId="11" applyNumberFormat="0">
      <alignment horizontal="left" vertical="center"/>
    </xf>
    <xf numFmtId="0" fontId="64" fillId="30" borderId="12" applyNumberFormat="0">
      <alignment horizontal="center" vertical="center"/>
    </xf>
    <xf numFmtId="0" fontId="64" fillId="30" borderId="12" applyNumberFormat="0">
      <alignment horizontal="center" vertical="center"/>
    </xf>
    <xf numFmtId="0" fontId="64" fillId="30" borderId="12" applyNumberFormat="0">
      <alignment horizontal="center" vertical="center"/>
    </xf>
    <xf numFmtId="0" fontId="64" fillId="30" borderId="12"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24" borderId="11" applyNumberFormat="0">
      <alignment horizontal="left" vertical="center"/>
    </xf>
    <xf numFmtId="0" fontId="64" fillId="31" borderId="11" applyNumberFormat="0">
      <alignment horizontal="left" vertical="center"/>
    </xf>
    <xf numFmtId="0" fontId="64" fillId="24" borderId="11" applyNumberFormat="0">
      <alignment horizontal="left" vertical="center"/>
    </xf>
    <xf numFmtId="0" fontId="64" fillId="24" borderId="11" applyNumberFormat="0">
      <alignment horizontal="left" vertical="center"/>
    </xf>
    <xf numFmtId="0" fontId="64" fillId="24" borderId="12" applyNumberFormat="0">
      <alignment horizontal="center" vertical="center"/>
    </xf>
    <xf numFmtId="0" fontId="64" fillId="31" borderId="12" applyNumberFormat="0">
      <alignment horizontal="center" vertical="center"/>
    </xf>
    <xf numFmtId="0" fontId="64" fillId="24" borderId="12" applyNumberFormat="0">
      <alignment horizontal="center" vertical="center"/>
    </xf>
    <xf numFmtId="0" fontId="64" fillId="24" borderId="12" applyNumberFormat="0">
      <alignment horizontal="center" vertical="center"/>
    </xf>
    <xf numFmtId="0" fontId="64" fillId="24" borderId="13" applyNumberFormat="0">
      <alignment horizontal="center" vertical="center"/>
    </xf>
    <xf numFmtId="0" fontId="64" fillId="31" borderId="13" applyNumberFormat="0">
      <alignment horizontal="center" vertical="center"/>
    </xf>
    <xf numFmtId="0" fontId="64" fillId="24" borderId="13" applyNumberFormat="0">
      <alignment horizontal="center" vertical="center"/>
    </xf>
    <xf numFmtId="0" fontId="64" fillId="24" borderId="13" applyNumberFormat="0">
      <alignment horizontal="center" vertical="center"/>
    </xf>
    <xf numFmtId="0" fontId="64" fillId="24" borderId="14" applyNumberFormat="0">
      <alignment horizontal="center" vertical="center"/>
    </xf>
    <xf numFmtId="0" fontId="64" fillId="31" borderId="14" applyNumberFormat="0">
      <alignment horizontal="center" vertical="center"/>
    </xf>
    <xf numFmtId="0" fontId="64" fillId="24" borderId="14" applyNumberFormat="0">
      <alignment horizontal="center" vertical="center"/>
    </xf>
    <xf numFmtId="0" fontId="64" fillId="24"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0" borderId="11" applyNumberFormat="0">
      <alignment horizontal="left" vertical="center"/>
    </xf>
    <xf numFmtId="0" fontId="64" fillId="30" borderId="11" applyNumberFormat="0">
      <alignment horizontal="left" vertical="center"/>
    </xf>
    <xf numFmtId="0" fontId="64" fillId="30" borderId="11" applyNumberFormat="0">
      <alignment horizontal="left" vertical="center"/>
    </xf>
    <xf numFmtId="0" fontId="64" fillId="30" borderId="11" applyNumberFormat="0">
      <alignment horizontal="left" vertical="center"/>
    </xf>
    <xf numFmtId="0" fontId="64" fillId="30" borderId="12" applyNumberFormat="0">
      <alignment horizontal="center" vertical="center"/>
    </xf>
    <xf numFmtId="0" fontId="64" fillId="30" borderId="12" applyNumberFormat="0">
      <alignment horizontal="center" vertical="center"/>
    </xf>
    <xf numFmtId="0" fontId="64" fillId="30" borderId="12" applyNumberFormat="0">
      <alignment horizontal="center" vertical="center"/>
    </xf>
    <xf numFmtId="0" fontId="64" fillId="30" borderId="12"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24" borderId="11" applyNumberFormat="0">
      <alignment horizontal="left" vertical="center"/>
    </xf>
    <xf numFmtId="0" fontId="64" fillId="31" borderId="11" applyNumberFormat="0">
      <alignment horizontal="left" vertical="center"/>
    </xf>
    <xf numFmtId="0" fontId="64" fillId="24" borderId="11" applyNumberFormat="0">
      <alignment horizontal="left" vertical="center"/>
    </xf>
    <xf numFmtId="0" fontId="64" fillId="24" borderId="11" applyNumberFormat="0">
      <alignment horizontal="left" vertical="center"/>
    </xf>
    <xf numFmtId="0" fontId="64" fillId="24" borderId="12" applyNumberFormat="0">
      <alignment horizontal="center" vertical="center"/>
    </xf>
    <xf numFmtId="0" fontId="64" fillId="31" borderId="12" applyNumberFormat="0">
      <alignment horizontal="center" vertical="center"/>
    </xf>
    <xf numFmtId="0" fontId="64" fillId="24" borderId="12" applyNumberFormat="0">
      <alignment horizontal="center" vertical="center"/>
    </xf>
    <xf numFmtId="0" fontId="64" fillId="24" borderId="12" applyNumberFormat="0">
      <alignment horizontal="center" vertical="center"/>
    </xf>
    <xf numFmtId="0" fontId="64" fillId="24" borderId="13" applyNumberFormat="0">
      <alignment horizontal="center" vertical="center"/>
    </xf>
    <xf numFmtId="0" fontId="64" fillId="31" borderId="13" applyNumberFormat="0">
      <alignment horizontal="center" vertical="center"/>
    </xf>
    <xf numFmtId="0" fontId="64" fillId="24" borderId="13" applyNumberFormat="0">
      <alignment horizontal="center" vertical="center"/>
    </xf>
    <xf numFmtId="0" fontId="64" fillId="24" borderId="13" applyNumberFormat="0">
      <alignment horizontal="center" vertical="center"/>
    </xf>
    <xf numFmtId="0" fontId="64" fillId="24" borderId="14" applyNumberFormat="0">
      <alignment horizontal="center" vertical="center"/>
    </xf>
    <xf numFmtId="0" fontId="64" fillId="31" borderId="14" applyNumberFormat="0">
      <alignment horizontal="center" vertical="center"/>
    </xf>
    <xf numFmtId="0" fontId="64" fillId="24" borderId="14" applyNumberFormat="0">
      <alignment horizontal="center" vertical="center"/>
    </xf>
    <xf numFmtId="0" fontId="64" fillId="24"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35" fillId="30" borderId="14" applyNumberFormat="0">
      <alignment horizontal="center" vertical="center"/>
    </xf>
    <xf numFmtId="0" fontId="35" fillId="30" borderId="14" applyNumberFormat="0">
      <alignment horizontal="center" vertical="center"/>
    </xf>
    <xf numFmtId="0" fontId="35" fillId="30" borderId="14" applyNumberFormat="0">
      <alignment horizontal="center" vertical="center"/>
    </xf>
    <xf numFmtId="0" fontId="35" fillId="30" borderId="14" applyNumberFormat="0">
      <alignment horizontal="center" vertical="center"/>
    </xf>
    <xf numFmtId="0" fontId="35" fillId="24" borderId="14" applyNumberFormat="0">
      <alignment horizontal="center" vertical="center"/>
    </xf>
    <xf numFmtId="0" fontId="35" fillId="31" borderId="14" applyNumberFormat="0">
      <alignment horizontal="center" vertical="center"/>
    </xf>
    <xf numFmtId="0" fontId="35" fillId="24" borderId="14" applyNumberFormat="0">
      <alignment horizontal="center" vertical="center"/>
    </xf>
    <xf numFmtId="0" fontId="35" fillId="24" borderId="14" applyNumberFormat="0">
      <alignment horizontal="center" vertical="center"/>
    </xf>
    <xf numFmtId="0" fontId="64" fillId="30" borderId="8" applyNumberFormat="0">
      <alignment horizontal="left" vertical="center"/>
    </xf>
    <xf numFmtId="0" fontId="64" fillId="30" borderId="15" applyNumberFormat="0">
      <alignment horizontal="center" vertical="center"/>
    </xf>
    <xf numFmtId="0" fontId="64" fillId="30" borderId="16" applyNumberFormat="0">
      <alignment horizontal="center" vertical="center"/>
    </xf>
    <xf numFmtId="0" fontId="64" fillId="30" borderId="17" applyNumberFormat="0">
      <alignment horizontal="center" vertical="center"/>
    </xf>
    <xf numFmtId="0" fontId="64" fillId="3" borderId="8" applyNumberFormat="0">
      <alignment horizontal="left" vertical="center"/>
    </xf>
    <xf numFmtId="0" fontId="64" fillId="3" borderId="15" applyNumberFormat="0">
      <alignment horizontal="center" vertical="center"/>
    </xf>
    <xf numFmtId="0" fontId="64" fillId="3" borderId="16" applyNumberFormat="0">
      <alignment horizontal="center" vertical="center"/>
    </xf>
    <xf numFmtId="0" fontId="64" fillId="3" borderId="17" applyNumberFormat="0">
      <alignment horizontal="center" vertical="center"/>
    </xf>
    <xf numFmtId="0" fontId="35" fillId="30" borderId="17" applyNumberFormat="0">
      <alignment horizontal="center" vertical="center"/>
    </xf>
    <xf numFmtId="0" fontId="35" fillId="3" borderId="17" applyNumberFormat="0">
      <alignment horizontal="center" vertical="center"/>
    </xf>
    <xf numFmtId="0" fontId="1" fillId="29" borderId="0" applyNumberFormat="0" applyBorder="0">
      <alignment horizontal="center" wrapText="1"/>
    </xf>
    <xf numFmtId="0" fontId="1" fillId="29" borderId="0" applyNumberFormat="0" applyBorder="0">
      <alignment horizontal="center" wrapText="1"/>
    </xf>
    <xf numFmtId="0" fontId="31" fillId="30" borderId="0" applyNumberFormat="0"/>
    <xf numFmtId="0" fontId="31" fillId="30" borderId="0" applyNumberFormat="0"/>
    <xf numFmtId="0" fontId="64" fillId="30" borderId="11" applyNumberFormat="0">
      <alignment horizontal="left" vertical="center"/>
    </xf>
    <xf numFmtId="0" fontId="64" fillId="30" borderId="11" applyNumberFormat="0">
      <alignment horizontal="left" vertical="center"/>
    </xf>
    <xf numFmtId="0" fontId="64" fillId="30" borderId="11" applyNumberFormat="0">
      <alignment horizontal="left" vertical="center"/>
    </xf>
    <xf numFmtId="0" fontId="64" fillId="30" borderId="11" applyNumberFormat="0">
      <alignment horizontal="left" vertical="center"/>
    </xf>
    <xf numFmtId="0" fontId="64" fillId="30" borderId="12" applyNumberFormat="0">
      <alignment horizontal="center" vertical="center"/>
    </xf>
    <xf numFmtId="0" fontId="64" fillId="30" borderId="12" applyNumberFormat="0">
      <alignment horizontal="center" vertical="center"/>
    </xf>
    <xf numFmtId="0" fontId="64" fillId="30" borderId="12" applyNumberFormat="0">
      <alignment horizontal="center" vertical="center"/>
    </xf>
    <xf numFmtId="0" fontId="64" fillId="30" borderId="12"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24" borderId="11" applyNumberFormat="0">
      <alignment horizontal="left" vertical="center"/>
    </xf>
    <xf numFmtId="0" fontId="64" fillId="31" borderId="11" applyNumberFormat="0">
      <alignment horizontal="left" vertical="center"/>
    </xf>
    <xf numFmtId="0" fontId="64" fillId="24" borderId="11" applyNumberFormat="0">
      <alignment horizontal="left" vertical="center"/>
    </xf>
    <xf numFmtId="0" fontId="64" fillId="24" borderId="11" applyNumberFormat="0">
      <alignment horizontal="left" vertical="center"/>
    </xf>
    <xf numFmtId="0" fontId="64" fillId="24" borderId="12" applyNumberFormat="0">
      <alignment horizontal="center" vertical="center"/>
    </xf>
    <xf numFmtId="0" fontId="64" fillId="31" borderId="12" applyNumberFormat="0">
      <alignment horizontal="center" vertical="center"/>
    </xf>
    <xf numFmtId="0" fontId="64" fillId="24" borderId="12" applyNumberFormat="0">
      <alignment horizontal="center" vertical="center"/>
    </xf>
    <xf numFmtId="0" fontId="64" fillId="24" borderId="12" applyNumberFormat="0">
      <alignment horizontal="center" vertical="center"/>
    </xf>
    <xf numFmtId="0" fontId="64" fillId="24" borderId="13" applyNumberFormat="0">
      <alignment horizontal="center" vertical="center"/>
    </xf>
    <xf numFmtId="0" fontId="64" fillId="31" borderId="13" applyNumberFormat="0">
      <alignment horizontal="center" vertical="center"/>
    </xf>
    <xf numFmtId="0" fontId="64" fillId="24" borderId="13" applyNumberFormat="0">
      <alignment horizontal="center" vertical="center"/>
    </xf>
    <xf numFmtId="0" fontId="64" fillId="24" borderId="13" applyNumberFormat="0">
      <alignment horizontal="center" vertical="center"/>
    </xf>
    <xf numFmtId="0" fontId="64" fillId="24" borderId="14" applyNumberFormat="0">
      <alignment horizontal="center" vertical="center"/>
    </xf>
    <xf numFmtId="0" fontId="64" fillId="31" borderId="14" applyNumberFormat="0">
      <alignment horizontal="center" vertical="center"/>
    </xf>
    <xf numFmtId="0" fontId="64" fillId="24" borderId="14" applyNumberFormat="0">
      <alignment horizontal="center" vertical="center"/>
    </xf>
    <xf numFmtId="0" fontId="64" fillId="24"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5" fillId="15" borderId="0" applyNumberFormat="0" applyBorder="0"/>
    <xf numFmtId="0" fontId="65" fillId="15" borderId="0" applyNumberFormat="0" applyBorder="0"/>
    <xf numFmtId="0" fontId="64" fillId="30" borderId="8" applyNumberFormat="0">
      <alignment horizontal="left" vertical="center"/>
    </xf>
    <xf numFmtId="0" fontId="64" fillId="30" borderId="15" applyNumberFormat="0">
      <alignment horizontal="center" vertical="center"/>
    </xf>
    <xf numFmtId="0" fontId="64" fillId="30" borderId="16" applyNumberFormat="0">
      <alignment horizontal="center" vertical="center"/>
    </xf>
    <xf numFmtId="0" fontId="64" fillId="30" borderId="17" applyNumberFormat="0">
      <alignment horizontal="center" vertical="center"/>
    </xf>
    <xf numFmtId="0" fontId="64" fillId="3" borderId="8" applyNumberFormat="0">
      <alignment horizontal="left" vertical="center"/>
    </xf>
    <xf numFmtId="0" fontId="64" fillId="3" borderId="15" applyNumberFormat="0">
      <alignment horizontal="center" vertical="center"/>
    </xf>
    <xf numFmtId="0" fontId="64" fillId="3" borderId="16" applyNumberFormat="0">
      <alignment horizontal="center" vertical="center"/>
    </xf>
    <xf numFmtId="0" fontId="64" fillId="3" borderId="17" applyNumberFormat="0">
      <alignment horizontal="center" vertical="center"/>
    </xf>
    <xf numFmtId="0" fontId="35" fillId="30" borderId="17" applyNumberFormat="0">
      <alignment horizontal="center" vertical="center"/>
    </xf>
    <xf numFmtId="0" fontId="35" fillId="3" borderId="17" applyNumberFormat="0">
      <alignment horizontal="center" vertical="center"/>
    </xf>
    <xf numFmtId="0" fontId="64" fillId="3" borderId="0" applyNumberFormat="0" applyBorder="0">
      <alignment horizontal="center"/>
    </xf>
    <xf numFmtId="0" fontId="31" fillId="30" borderId="0" applyNumberFormat="0"/>
    <xf numFmtId="0" fontId="65" fillId="15" borderId="0" applyNumberFormat="0" applyBorder="0"/>
    <xf numFmtId="0" fontId="64" fillId="30" borderId="8" applyNumberFormat="0">
      <alignment horizontal="left" vertical="center"/>
    </xf>
    <xf numFmtId="0" fontId="64" fillId="30" borderId="15" applyNumberFormat="0">
      <alignment horizontal="center" vertical="center"/>
    </xf>
    <xf numFmtId="0" fontId="64" fillId="30" borderId="16" applyNumberFormat="0">
      <alignment horizontal="center" vertical="center"/>
    </xf>
    <xf numFmtId="0" fontId="64" fillId="30" borderId="17" applyNumberFormat="0">
      <alignment horizontal="center" vertical="center"/>
    </xf>
    <xf numFmtId="0" fontId="64" fillId="3" borderId="8" applyNumberFormat="0">
      <alignment horizontal="left" vertical="center"/>
    </xf>
    <xf numFmtId="0" fontId="64" fillId="3" borderId="15" applyNumberFormat="0">
      <alignment horizontal="center" vertical="center"/>
    </xf>
    <xf numFmtId="0" fontId="64" fillId="3" borderId="16" applyNumberFormat="0">
      <alignment horizontal="center" vertical="center"/>
    </xf>
    <xf numFmtId="0" fontId="64" fillId="3" borderId="17" applyNumberFormat="0">
      <alignment horizontal="center" vertical="center"/>
    </xf>
    <xf numFmtId="0" fontId="35" fillId="30" borderId="17" applyNumberFormat="0">
      <alignment horizontal="center" vertical="center"/>
    </xf>
    <xf numFmtId="0" fontId="35" fillId="3" borderId="17" applyNumberFormat="0">
      <alignment horizontal="center" vertical="center"/>
    </xf>
    <xf numFmtId="0" fontId="64" fillId="30" borderId="11" applyNumberFormat="0">
      <alignment horizontal="left" vertical="center"/>
    </xf>
    <xf numFmtId="0" fontId="64" fillId="30" borderId="11" applyNumberFormat="0">
      <alignment horizontal="left" vertical="center"/>
    </xf>
    <xf numFmtId="0" fontId="64" fillId="30" borderId="11" applyNumberFormat="0">
      <alignment horizontal="left" vertical="center"/>
    </xf>
    <xf numFmtId="0" fontId="64" fillId="30" borderId="11" applyNumberFormat="0">
      <alignment horizontal="left" vertical="center"/>
    </xf>
    <xf numFmtId="0" fontId="64" fillId="30" borderId="12" applyNumberFormat="0">
      <alignment horizontal="center" vertical="center"/>
    </xf>
    <xf numFmtId="0" fontId="64" fillId="30" borderId="12" applyNumberFormat="0">
      <alignment horizontal="center" vertical="center"/>
    </xf>
    <xf numFmtId="0" fontId="64" fillId="30" borderId="12" applyNumberFormat="0">
      <alignment horizontal="center" vertical="center"/>
    </xf>
    <xf numFmtId="0" fontId="64" fillId="30" borderId="12"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24" borderId="11" applyNumberFormat="0">
      <alignment horizontal="left" vertical="center"/>
    </xf>
    <xf numFmtId="0" fontId="64" fillId="31" borderId="11" applyNumberFormat="0">
      <alignment horizontal="left" vertical="center"/>
    </xf>
    <xf numFmtId="0" fontId="64" fillId="24" borderId="11" applyNumberFormat="0">
      <alignment horizontal="left" vertical="center"/>
    </xf>
    <xf numFmtId="0" fontId="64" fillId="24" borderId="11" applyNumberFormat="0">
      <alignment horizontal="left" vertical="center"/>
    </xf>
    <xf numFmtId="0" fontId="64" fillId="24" borderId="12" applyNumberFormat="0">
      <alignment horizontal="center" vertical="center"/>
    </xf>
    <xf numFmtId="0" fontId="64" fillId="31" borderId="12" applyNumberFormat="0">
      <alignment horizontal="center" vertical="center"/>
    </xf>
    <xf numFmtId="0" fontId="64" fillId="24" borderId="12" applyNumberFormat="0">
      <alignment horizontal="center" vertical="center"/>
    </xf>
    <xf numFmtId="0" fontId="64" fillId="24" borderId="12" applyNumberFormat="0">
      <alignment horizontal="center" vertical="center"/>
    </xf>
    <xf numFmtId="0" fontId="64" fillId="24" borderId="13" applyNumberFormat="0">
      <alignment horizontal="center" vertical="center"/>
    </xf>
    <xf numFmtId="0" fontId="64" fillId="31" borderId="13" applyNumberFormat="0">
      <alignment horizontal="center" vertical="center"/>
    </xf>
    <xf numFmtId="0" fontId="64" fillId="24" borderId="13" applyNumberFormat="0">
      <alignment horizontal="center" vertical="center"/>
    </xf>
    <xf numFmtId="0" fontId="64" fillId="24" borderId="13" applyNumberFormat="0">
      <alignment horizontal="center" vertical="center"/>
    </xf>
    <xf numFmtId="0" fontId="64" fillId="24" borderId="14" applyNumberFormat="0">
      <alignment horizontal="center" vertical="center"/>
    </xf>
    <xf numFmtId="0" fontId="64" fillId="31" borderId="14" applyNumberFormat="0">
      <alignment horizontal="center" vertical="center"/>
    </xf>
    <xf numFmtId="0" fontId="64" fillId="24" borderId="14" applyNumberFormat="0">
      <alignment horizontal="center" vertical="center"/>
    </xf>
    <xf numFmtId="0" fontId="64" fillId="24"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0" borderId="8" applyNumberFormat="0">
      <alignment horizontal="left" vertical="center"/>
    </xf>
    <xf numFmtId="0" fontId="64" fillId="30" borderId="15" applyNumberFormat="0">
      <alignment horizontal="center" vertical="center"/>
    </xf>
    <xf numFmtId="0" fontId="64" fillId="30" borderId="16" applyNumberFormat="0">
      <alignment horizontal="center" vertical="center"/>
    </xf>
    <xf numFmtId="0" fontId="64" fillId="30" borderId="17" applyNumberFormat="0">
      <alignment horizontal="center" vertical="center"/>
    </xf>
    <xf numFmtId="0" fontId="64" fillId="3" borderId="8" applyNumberFormat="0">
      <alignment horizontal="left" vertical="center"/>
    </xf>
    <xf numFmtId="0" fontId="64" fillId="3" borderId="15" applyNumberFormat="0">
      <alignment horizontal="center" vertical="center"/>
    </xf>
    <xf numFmtId="0" fontId="64" fillId="3" borderId="16" applyNumberFormat="0">
      <alignment horizontal="center" vertical="center"/>
    </xf>
    <xf numFmtId="0" fontId="64" fillId="3" borderId="17" applyNumberFormat="0">
      <alignment horizontal="center" vertical="center"/>
    </xf>
    <xf numFmtId="0" fontId="35" fillId="30" borderId="17" applyNumberFormat="0">
      <alignment horizontal="center" vertical="center"/>
    </xf>
    <xf numFmtId="0" fontId="35" fillId="3" borderId="17" applyNumberFormat="0">
      <alignment horizontal="center" vertical="center"/>
    </xf>
    <xf numFmtId="0" fontId="64" fillId="3" borderId="0" applyNumberFormat="0" applyBorder="0">
      <alignment horizontal="center"/>
    </xf>
    <xf numFmtId="0" fontId="31" fillId="30" borderId="0" applyNumberFormat="0"/>
    <xf numFmtId="0" fontId="65" fillId="15" borderId="0" applyNumberFormat="0" applyBorder="0"/>
    <xf numFmtId="0" fontId="64" fillId="30" borderId="8" applyNumberFormat="0">
      <alignment horizontal="left" vertical="center"/>
    </xf>
    <xf numFmtId="0" fontId="64" fillId="30" borderId="15" applyNumberFormat="0">
      <alignment horizontal="center" vertical="center"/>
    </xf>
    <xf numFmtId="0" fontId="64" fillId="30" borderId="16" applyNumberFormat="0">
      <alignment horizontal="center" vertical="center"/>
    </xf>
    <xf numFmtId="0" fontId="64" fillId="30" borderId="17" applyNumberFormat="0">
      <alignment horizontal="center" vertical="center"/>
    </xf>
    <xf numFmtId="0" fontId="64" fillId="3" borderId="8" applyNumberFormat="0">
      <alignment horizontal="left" vertical="center"/>
    </xf>
    <xf numFmtId="0" fontId="64" fillId="3" borderId="15" applyNumberFormat="0">
      <alignment horizontal="center" vertical="center"/>
    </xf>
    <xf numFmtId="0" fontId="64" fillId="3" borderId="16" applyNumberFormat="0">
      <alignment horizontal="center" vertical="center"/>
    </xf>
    <xf numFmtId="0" fontId="64" fillId="3" borderId="17" applyNumberFormat="0">
      <alignment horizontal="center" vertical="center"/>
    </xf>
    <xf numFmtId="0" fontId="35" fillId="30" borderId="17" applyNumberFormat="0">
      <alignment horizontal="center" vertical="center"/>
    </xf>
    <xf numFmtId="0" fontId="35" fillId="3" borderId="17" applyNumberFormat="0">
      <alignment horizontal="center" vertical="center"/>
    </xf>
    <xf numFmtId="0" fontId="65" fillId="15" borderId="0" applyNumberFormat="0" applyBorder="0"/>
    <xf numFmtId="0" fontId="65" fillId="15" borderId="0" applyNumberFormat="0" applyBorder="0"/>
    <xf numFmtId="0" fontId="64" fillId="30" borderId="8" applyNumberFormat="0">
      <alignment horizontal="left" vertical="center"/>
    </xf>
    <xf numFmtId="0" fontId="64" fillId="30" borderId="15" applyNumberFormat="0">
      <alignment horizontal="center" vertical="center"/>
    </xf>
    <xf numFmtId="0" fontId="64" fillId="30" borderId="16" applyNumberFormat="0">
      <alignment horizontal="center" vertical="center"/>
    </xf>
    <xf numFmtId="0" fontId="64" fillId="30" borderId="17" applyNumberFormat="0">
      <alignment horizontal="center" vertical="center"/>
    </xf>
    <xf numFmtId="0" fontId="64" fillId="3" borderId="8" applyNumberFormat="0">
      <alignment horizontal="left" vertical="center"/>
    </xf>
    <xf numFmtId="0" fontId="64" fillId="3" borderId="15" applyNumberFormat="0">
      <alignment horizontal="center" vertical="center"/>
    </xf>
    <xf numFmtId="0" fontId="64" fillId="3" borderId="16" applyNumberFormat="0">
      <alignment horizontal="center" vertical="center"/>
    </xf>
    <xf numFmtId="0" fontId="64" fillId="3" borderId="17" applyNumberFormat="0">
      <alignment horizontal="center" vertical="center"/>
    </xf>
    <xf numFmtId="0" fontId="35" fillId="30" borderId="17" applyNumberFormat="0">
      <alignment horizontal="center" vertical="center"/>
    </xf>
    <xf numFmtId="0" fontId="35" fillId="3" borderId="17" applyNumberFormat="0">
      <alignment horizontal="center" vertical="center"/>
    </xf>
    <xf numFmtId="0" fontId="64" fillId="30" borderId="12" applyNumberFormat="0"/>
    <xf numFmtId="0" fontId="64" fillId="30" borderId="12" applyNumberFormat="0"/>
    <xf numFmtId="0" fontId="64" fillId="33" borderId="12" applyNumberFormat="0"/>
    <xf numFmtId="0" fontId="64" fillId="3" borderId="12" applyNumberFormat="0"/>
    <xf numFmtId="0" fontId="1" fillId="29" borderId="0" applyNumberFormat="0" applyBorder="0">
      <alignment horizontal="center" wrapText="1"/>
    </xf>
    <xf numFmtId="0" fontId="1" fillId="29" borderId="0" applyNumberFormat="0" applyBorder="0">
      <alignment horizontal="center" wrapText="1"/>
    </xf>
    <xf numFmtId="0" fontId="1" fillId="29" borderId="0" applyNumberFormat="0" applyBorder="0">
      <alignment horizontal="center" wrapText="1"/>
    </xf>
    <xf numFmtId="0" fontId="1" fillId="29" borderId="0" applyNumberFormat="0" applyBorder="0">
      <alignment horizontal="center" wrapText="1"/>
    </xf>
    <xf numFmtId="0" fontId="64" fillId="30" borderId="11" applyNumberFormat="0"/>
    <xf numFmtId="0" fontId="64" fillId="30" borderId="11" applyNumberFormat="0"/>
    <xf numFmtId="0" fontId="64" fillId="30" borderId="12" applyNumberFormat="0"/>
    <xf numFmtId="0" fontId="64" fillId="30" borderId="12" applyNumberFormat="0"/>
    <xf numFmtId="0" fontId="64" fillId="30" borderId="13" applyNumberFormat="0"/>
    <xf numFmtId="0" fontId="64" fillId="30" borderId="13" applyNumberFormat="0"/>
    <xf numFmtId="0" fontId="64" fillId="30" borderId="14" applyNumberFormat="0"/>
    <xf numFmtId="0" fontId="64" fillId="30" borderId="14" applyNumberFormat="0"/>
    <xf numFmtId="0" fontId="64" fillId="33" borderId="11" applyNumberFormat="0"/>
    <xf numFmtId="0" fontId="64" fillId="3" borderId="11" applyNumberFormat="0"/>
    <xf numFmtId="0" fontId="64" fillId="33" borderId="12" applyNumberFormat="0"/>
    <xf numFmtId="0" fontId="64" fillId="3" borderId="12" applyNumberFormat="0"/>
    <xf numFmtId="0" fontId="64" fillId="33" borderId="13" applyNumberFormat="0"/>
    <xf numFmtId="0" fontId="64" fillId="3" borderId="13" applyNumberFormat="0"/>
    <xf numFmtId="0" fontId="64" fillId="33" borderId="14" applyNumberFormat="0"/>
    <xf numFmtId="0" fontId="64" fillId="3" borderId="14" applyNumberFormat="0"/>
    <xf numFmtId="0" fontId="64" fillId="30" borderId="11" applyNumberFormat="0"/>
    <xf numFmtId="0" fontId="64" fillId="30" borderId="11" applyNumberFormat="0"/>
    <xf numFmtId="0" fontId="64" fillId="30" borderId="11" applyNumberFormat="0"/>
    <xf numFmtId="0" fontId="64" fillId="30" borderId="11" applyNumberFormat="0"/>
    <xf numFmtId="0" fontId="64" fillId="30" borderId="12" applyNumberFormat="0"/>
    <xf numFmtId="0" fontId="64" fillId="30" borderId="12" applyNumberFormat="0"/>
    <xf numFmtId="0" fontId="64" fillId="30" borderId="12" applyNumberFormat="0"/>
    <xf numFmtId="0" fontId="64" fillId="30" borderId="12" applyNumberFormat="0"/>
    <xf numFmtId="0" fontId="64" fillId="30" borderId="13" applyNumberFormat="0"/>
    <xf numFmtId="0" fontId="64" fillId="30" borderId="13" applyNumberFormat="0"/>
    <xf numFmtId="0" fontId="64" fillId="30" borderId="13" applyNumberFormat="0"/>
    <xf numFmtId="0" fontId="64" fillId="30" borderId="13" applyNumberFormat="0"/>
    <xf numFmtId="0" fontId="64" fillId="30" borderId="14" applyNumberFormat="0"/>
    <xf numFmtId="0" fontId="64" fillId="30" borderId="14" applyNumberFormat="0"/>
    <xf numFmtId="0" fontId="64" fillId="30" borderId="14" applyNumberFormat="0"/>
    <xf numFmtId="0" fontId="64" fillId="30" borderId="14" applyNumberFormat="0"/>
    <xf numFmtId="0" fontId="64" fillId="24" borderId="11" applyNumberFormat="0"/>
    <xf numFmtId="0" fontId="64" fillId="31" borderId="11" applyNumberFormat="0"/>
    <xf numFmtId="0" fontId="64" fillId="24" borderId="11" applyNumberFormat="0"/>
    <xf numFmtId="0" fontId="64" fillId="24" borderId="11" applyNumberFormat="0"/>
    <xf numFmtId="0" fontId="64" fillId="24" borderId="12" applyNumberFormat="0"/>
    <xf numFmtId="0" fontId="64" fillId="31" borderId="12" applyNumberFormat="0"/>
    <xf numFmtId="0" fontId="64" fillId="24" borderId="12" applyNumberFormat="0"/>
    <xf numFmtId="0" fontId="64" fillId="24" borderId="12" applyNumberFormat="0"/>
    <xf numFmtId="0" fontId="64" fillId="24" borderId="13" applyNumberFormat="0"/>
    <xf numFmtId="0" fontId="64" fillId="31" borderId="13" applyNumberFormat="0"/>
    <xf numFmtId="0" fontId="64" fillId="24" borderId="13" applyNumberFormat="0"/>
    <xf numFmtId="0" fontId="64" fillId="24" borderId="13" applyNumberFormat="0"/>
    <xf numFmtId="0" fontId="64" fillId="24" borderId="14" applyNumberFormat="0"/>
    <xf numFmtId="0" fontId="64" fillId="31" borderId="14" applyNumberFormat="0"/>
    <xf numFmtId="0" fontId="64" fillId="24" borderId="14" applyNumberFormat="0"/>
    <xf numFmtId="0" fontId="64" fillId="24" borderId="14" applyNumberFormat="0"/>
    <xf numFmtId="0" fontId="1" fillId="29" borderId="0" applyNumberFormat="0" applyBorder="0">
      <alignment horizontal="center" wrapText="1"/>
    </xf>
    <xf numFmtId="0" fontId="1" fillId="29" borderId="0" applyNumberFormat="0" applyBorder="0">
      <alignment horizontal="center" wrapText="1"/>
    </xf>
    <xf numFmtId="0" fontId="64" fillId="30" borderId="11" applyNumberFormat="0">
      <alignment horizontal="left"/>
    </xf>
    <xf numFmtId="0" fontId="64" fillId="30" borderId="11" applyNumberFormat="0">
      <alignment horizontal="left"/>
    </xf>
    <xf numFmtId="0" fontId="64" fillId="30" borderId="11" applyNumberFormat="0">
      <alignment horizontal="left"/>
    </xf>
    <xf numFmtId="0" fontId="64" fillId="30" borderId="11" applyNumberFormat="0">
      <alignment horizontal="left"/>
    </xf>
    <xf numFmtId="0" fontId="64" fillId="30" borderId="12" applyNumberFormat="0"/>
    <xf numFmtId="0" fontId="64" fillId="30" borderId="12" applyNumberFormat="0"/>
    <xf numFmtId="0" fontId="64" fillId="30" borderId="12" applyNumberFormat="0"/>
    <xf numFmtId="0" fontId="64" fillId="30" borderId="12" applyNumberFormat="0"/>
    <xf numFmtId="0" fontId="64" fillId="30" borderId="13" applyNumberFormat="0"/>
    <xf numFmtId="0" fontId="64" fillId="30" borderId="13" applyNumberFormat="0"/>
    <xf numFmtId="0" fontId="64" fillId="30" borderId="13" applyNumberFormat="0"/>
    <xf numFmtId="0" fontId="64" fillId="30" borderId="13" applyNumberFormat="0"/>
    <xf numFmtId="0" fontId="64" fillId="30" borderId="14" applyNumberFormat="0"/>
    <xf numFmtId="0" fontId="64" fillId="30" borderId="14" applyNumberFormat="0"/>
    <xf numFmtId="0" fontId="64" fillId="30" borderId="14" applyNumberFormat="0"/>
    <xf numFmtId="0" fontId="64" fillId="30" borderId="14" applyNumberFormat="0"/>
    <xf numFmtId="0" fontId="64" fillId="24" borderId="11" applyNumberFormat="0">
      <alignment horizontal="left"/>
    </xf>
    <xf numFmtId="0" fontId="64" fillId="31" borderId="11" applyNumberFormat="0">
      <alignment horizontal="left"/>
    </xf>
    <xf numFmtId="0" fontId="64" fillId="24" borderId="11" applyNumberFormat="0">
      <alignment horizontal="left"/>
    </xf>
    <xf numFmtId="0" fontId="64" fillId="24" borderId="11" applyNumberFormat="0">
      <alignment horizontal="left"/>
    </xf>
    <xf numFmtId="0" fontId="64" fillId="24" borderId="12" applyNumberFormat="0"/>
    <xf numFmtId="0" fontId="64" fillId="31" borderId="12" applyNumberFormat="0"/>
    <xf numFmtId="0" fontId="64" fillId="24" borderId="12" applyNumberFormat="0"/>
    <xf numFmtId="0" fontId="64" fillId="24" borderId="12" applyNumberFormat="0"/>
    <xf numFmtId="0" fontId="64" fillId="24" borderId="13" applyNumberFormat="0"/>
    <xf numFmtId="0" fontId="64" fillId="31" borderId="13" applyNumberFormat="0"/>
    <xf numFmtId="0" fontId="64" fillId="24" borderId="13" applyNumberFormat="0"/>
    <xf numFmtId="0" fontId="64" fillId="24" borderId="13" applyNumberFormat="0"/>
    <xf numFmtId="0" fontId="64" fillId="24" borderId="14" applyNumberFormat="0"/>
    <xf numFmtId="0" fontId="64" fillId="31" borderId="14" applyNumberFormat="0"/>
    <xf numFmtId="0" fontId="64" fillId="24" borderId="14" applyNumberFormat="0"/>
    <xf numFmtId="0" fontId="64" fillId="24" borderId="14" applyNumberFormat="0"/>
    <xf numFmtId="0" fontId="1" fillId="29" borderId="0" applyNumberFormat="0" applyBorder="0">
      <alignment horizontal="center" wrapText="1"/>
    </xf>
    <xf numFmtId="0" fontId="1" fillId="29" borderId="0" applyNumberFormat="0" applyBorder="0">
      <alignment horizontal="center" wrapText="1"/>
    </xf>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30" borderId="0" applyNumberFormat="0" applyBorder="0"/>
    <xf numFmtId="0" fontId="64" fillId="30" borderId="0" applyNumberFormat="0" applyBorder="0"/>
    <xf numFmtId="0" fontId="64" fillId="30" borderId="0" applyNumberFormat="0" applyBorder="0"/>
    <xf numFmtId="0" fontId="64" fillId="30"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30" borderId="0" applyNumberFormat="0" applyBorder="0"/>
    <xf numFmtId="0" fontId="64" fillId="30" borderId="0" applyNumberFormat="0" applyBorder="0"/>
    <xf numFmtId="0" fontId="64" fillId="30" borderId="0" applyNumberFormat="0" applyBorder="0"/>
    <xf numFmtId="0" fontId="64" fillId="30"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30" borderId="0" applyNumberFormat="0" applyBorder="0"/>
    <xf numFmtId="0" fontId="64" fillId="30" borderId="0" applyNumberFormat="0" applyBorder="0"/>
    <xf numFmtId="0" fontId="64" fillId="30" borderId="0" applyNumberFormat="0" applyBorder="0"/>
    <xf numFmtId="0" fontId="64" fillId="30"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30" borderId="0" applyNumberFormat="0" applyBorder="0"/>
    <xf numFmtId="0" fontId="64" fillId="30" borderId="0" applyNumberFormat="0" applyBorder="0"/>
    <xf numFmtId="0" fontId="64" fillId="30" borderId="0" applyNumberFormat="0" applyBorder="0"/>
    <xf numFmtId="0" fontId="64" fillId="30"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30" borderId="0" applyNumberFormat="0" applyBorder="0"/>
    <xf numFmtId="0" fontId="64" fillId="30" borderId="0" applyNumberFormat="0" applyBorder="0"/>
    <xf numFmtId="0" fontId="64" fillId="30" borderId="0" applyNumberFormat="0" applyBorder="0"/>
    <xf numFmtId="0" fontId="64" fillId="30"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30" borderId="0" applyNumberFormat="0" applyBorder="0"/>
    <xf numFmtId="0" fontId="64" fillId="30" borderId="0" applyNumberFormat="0" applyBorder="0"/>
    <xf numFmtId="0" fontId="64" fillId="30" borderId="0" applyNumberFormat="0" applyBorder="0"/>
    <xf numFmtId="0" fontId="64" fillId="30"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30" borderId="0" applyNumberFormat="0" applyBorder="0"/>
    <xf numFmtId="0" fontId="64" fillId="30" borderId="0" applyNumberFormat="0" applyBorder="0"/>
    <xf numFmtId="0" fontId="64" fillId="30" borderId="0" applyNumberFormat="0" applyBorder="0"/>
    <xf numFmtId="0" fontId="64" fillId="30"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30" borderId="0" applyNumberFormat="0" applyBorder="0"/>
    <xf numFmtId="0" fontId="64" fillId="30" borderId="0" applyNumberFormat="0" applyBorder="0"/>
    <xf numFmtId="0" fontId="64" fillId="30" borderId="0" applyNumberFormat="0" applyBorder="0"/>
    <xf numFmtId="0" fontId="64" fillId="30"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30" borderId="0" applyNumberFormat="0" applyBorder="0"/>
    <xf numFmtId="0" fontId="64" fillId="30" borderId="0" applyNumberFormat="0" applyBorder="0"/>
    <xf numFmtId="0" fontId="64" fillId="30" borderId="0" applyNumberFormat="0" applyBorder="0"/>
    <xf numFmtId="0" fontId="64" fillId="30"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15" borderId="0" applyNumberFormat="0" applyBorder="0">
      <alignment horizontal="center"/>
    </xf>
    <xf numFmtId="0" fontId="64" fillId="30" borderId="0" applyNumberFormat="0" applyBorder="0"/>
    <xf numFmtId="0" fontId="64" fillId="30" borderId="0" applyNumberFormat="0" applyBorder="0"/>
    <xf numFmtId="0" fontId="64" fillId="30" borderId="0" applyNumberFormat="0" applyBorder="0"/>
    <xf numFmtId="0" fontId="64" fillId="30"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64" fillId="32" borderId="0" applyNumberFormat="0" applyBorder="0"/>
    <xf numFmtId="0" fontId="31" fillId="30" borderId="0" applyNumberFormat="0"/>
    <xf numFmtId="0" fontId="31" fillId="30" borderId="0" applyNumberFormat="0"/>
    <xf numFmtId="0" fontId="64" fillId="30" borderId="11" applyNumberFormat="0">
      <alignment horizontal="left" vertical="center"/>
    </xf>
    <xf numFmtId="0" fontId="64" fillId="30" borderId="11" applyNumberFormat="0">
      <alignment horizontal="left" vertical="center"/>
    </xf>
    <xf numFmtId="0" fontId="64" fillId="30" borderId="11" applyNumberFormat="0">
      <alignment horizontal="left" vertical="center"/>
    </xf>
    <xf numFmtId="0" fontId="64" fillId="30" borderId="11" applyNumberFormat="0">
      <alignment horizontal="left" vertical="center"/>
    </xf>
    <xf numFmtId="0" fontId="64" fillId="30" borderId="12" applyNumberFormat="0">
      <alignment horizontal="center" vertical="center"/>
    </xf>
    <xf numFmtId="0" fontId="64" fillId="30" borderId="12" applyNumberFormat="0">
      <alignment horizontal="center" vertical="center"/>
    </xf>
    <xf numFmtId="0" fontId="64" fillId="30" borderId="12" applyNumberFormat="0">
      <alignment horizontal="center" vertical="center"/>
    </xf>
    <xf numFmtId="0" fontId="64" fillId="30" borderId="12"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3"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30" borderId="14" applyNumberFormat="0">
      <alignment horizontal="center" vertical="center"/>
    </xf>
    <xf numFmtId="0" fontId="64" fillId="24" borderId="11" applyNumberFormat="0">
      <alignment horizontal="left" vertical="center"/>
    </xf>
    <xf numFmtId="0" fontId="64" fillId="31" borderId="11" applyNumberFormat="0">
      <alignment horizontal="left" vertical="center"/>
    </xf>
    <xf numFmtId="0" fontId="64" fillId="24" borderId="11" applyNumberFormat="0">
      <alignment horizontal="left" vertical="center"/>
    </xf>
    <xf numFmtId="0" fontId="64" fillId="24" borderId="11" applyNumberFormat="0">
      <alignment horizontal="left" vertical="center"/>
    </xf>
    <xf numFmtId="0" fontId="64" fillId="24" borderId="12" applyNumberFormat="0">
      <alignment horizontal="center" vertical="center"/>
    </xf>
    <xf numFmtId="0" fontId="64" fillId="31" borderId="12" applyNumberFormat="0">
      <alignment horizontal="center" vertical="center"/>
    </xf>
    <xf numFmtId="0" fontId="64" fillId="24" borderId="12" applyNumberFormat="0">
      <alignment horizontal="center" vertical="center"/>
    </xf>
    <xf numFmtId="0" fontId="64" fillId="24" borderId="12" applyNumberFormat="0">
      <alignment horizontal="center" vertical="center"/>
    </xf>
    <xf numFmtId="0" fontId="64" fillId="24" borderId="13" applyNumberFormat="0">
      <alignment horizontal="center" vertical="center"/>
    </xf>
    <xf numFmtId="0" fontId="64" fillId="31" borderId="13" applyNumberFormat="0">
      <alignment horizontal="center" vertical="center"/>
    </xf>
    <xf numFmtId="0" fontId="64" fillId="24" borderId="13" applyNumberFormat="0">
      <alignment horizontal="center" vertical="center"/>
    </xf>
    <xf numFmtId="0" fontId="64" fillId="24" borderId="13" applyNumberFormat="0">
      <alignment horizontal="center" vertical="center"/>
    </xf>
    <xf numFmtId="0" fontId="64" fillId="24" borderId="14" applyNumberFormat="0">
      <alignment horizontal="center" vertical="center"/>
    </xf>
    <xf numFmtId="0" fontId="64" fillId="31" borderId="14" applyNumberFormat="0">
      <alignment horizontal="center" vertical="center"/>
    </xf>
    <xf numFmtId="0" fontId="64" fillId="24" borderId="14" applyNumberFormat="0">
      <alignment horizontal="center" vertical="center"/>
    </xf>
    <xf numFmtId="0" fontId="64" fillId="24"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64" fillId="32" borderId="14" applyNumberFormat="0">
      <alignment horizontal="center" vertical="center"/>
    </xf>
    <xf numFmtId="0" fontId="1" fillId="29" borderId="0" applyNumberFormat="0" applyBorder="0">
      <alignment horizontal="center" wrapText="1"/>
    </xf>
    <xf numFmtId="0" fontId="1" fillId="29" borderId="0" applyNumberFormat="0" applyBorder="0">
      <alignment horizontal="center" wrapText="1"/>
    </xf>
    <xf numFmtId="0" fontId="55" fillId="0" borderId="0" applyNumberFormat="0" applyBorder="0"/>
    <xf numFmtId="0" fontId="70" fillId="0" borderId="0" applyNumberFormat="0" applyBorder="0"/>
    <xf numFmtId="0" fontId="56" fillId="0" borderId="18" applyNumberFormat="0"/>
    <xf numFmtId="0" fontId="56" fillId="0" borderId="18" applyNumberFormat="0"/>
    <xf numFmtId="0" fontId="57" fillId="0" borderId="0" applyNumberFormat="0" applyBorder="0"/>
    <xf numFmtId="0" fontId="57" fillId="0" borderId="0" applyNumberFormat="0" applyBorder="0"/>
  </cellStyleXfs>
  <cellXfs count="590">
    <xf numFmtId="0" fontId="0" fillId="0" borderId="0" xfId="0"/>
    <xf numFmtId="0" fontId="0" fillId="30" borderId="0" xfId="0" applyFill="1"/>
    <xf numFmtId="0" fontId="0" fillId="30" borderId="0" xfId="0" applyFill="1" applyAlignment="1">
      <alignment horizontal="centerContinuous"/>
    </xf>
    <xf numFmtId="0" fontId="64" fillId="0" borderId="0" xfId="0" applyFont="1"/>
    <xf numFmtId="0" fontId="28" fillId="0" borderId="0" xfId="0" applyFont="1"/>
    <xf numFmtId="0" fontId="24" fillId="0" borderId="0" xfId="0" applyFont="1"/>
    <xf numFmtId="0" fontId="29" fillId="0" borderId="0" xfId="0" applyFont="1"/>
    <xf numFmtId="0" fontId="23" fillId="0" borderId="0" xfId="0" applyFont="1"/>
    <xf numFmtId="164" fontId="64" fillId="30" borderId="0" xfId="0" applyNumberFormat="1" applyFont="1" applyFill="1" applyAlignment="1">
      <alignment horizontal="left"/>
    </xf>
    <xf numFmtId="0" fontId="18" fillId="30" borderId="0" xfId="0" applyFont="1" applyFill="1" applyAlignment="1">
      <alignment horizontal="left"/>
    </xf>
    <xf numFmtId="0" fontId="0" fillId="30" borderId="0" xfId="0" applyFill="1" applyAlignment="1">
      <alignment horizontal="right"/>
    </xf>
    <xf numFmtId="0" fontId="4" fillId="30" borderId="0" xfId="0" applyFont="1" applyFill="1"/>
    <xf numFmtId="0" fontId="19" fillId="30" borderId="0" xfId="0" applyFont="1" applyFill="1" applyAlignment="1">
      <alignment horizontal="centerContinuous"/>
    </xf>
    <xf numFmtId="0" fontId="19" fillId="30" borderId="0" xfId="0" applyFont="1" applyFill="1" applyAlignment="1">
      <alignment horizontal="right"/>
    </xf>
    <xf numFmtId="0" fontId="20" fillId="30" borderId="0" xfId="0" applyFont="1" applyFill="1" applyAlignment="1">
      <alignment horizontal="right"/>
    </xf>
    <xf numFmtId="0" fontId="2" fillId="30" borderId="0" xfId="0" applyFont="1" applyFill="1" applyAlignment="1">
      <alignment horizontal="left"/>
    </xf>
    <xf numFmtId="17" fontId="2" fillId="30" borderId="0" xfId="0" applyNumberFormat="1" applyFont="1" applyFill="1" applyAlignment="1">
      <alignment horizontal="left"/>
    </xf>
    <xf numFmtId="0" fontId="28" fillId="30" borderId="0" xfId="0" applyFont="1" applyFill="1" applyAlignment="1">
      <alignment horizontal="left"/>
    </xf>
    <xf numFmtId="0" fontId="0" fillId="0" borderId="0" xfId="0" applyAlignment="1">
      <alignment horizontal="center"/>
    </xf>
    <xf numFmtId="0" fontId="0" fillId="30" borderId="0" xfId="0" applyFill="1" applyAlignment="1">
      <alignment horizontal="center"/>
    </xf>
    <xf numFmtId="0" fontId="12" fillId="30" borderId="0" xfId="0" applyFont="1" applyFill="1" applyAlignment="1">
      <alignment horizontal="right"/>
    </xf>
    <xf numFmtId="0" fontId="0" fillId="0" borderId="0" xfId="0" applyAlignment="1">
      <alignment horizontal="centerContinuous"/>
    </xf>
    <xf numFmtId="0" fontId="32" fillId="0" borderId="0" xfId="0" applyFont="1"/>
    <xf numFmtId="0" fontId="0" fillId="0" borderId="0" xfId="0" applyAlignment="1">
      <alignment horizontal="left"/>
    </xf>
    <xf numFmtId="0" fontId="6" fillId="0" borderId="0" xfId="0" applyFont="1"/>
    <xf numFmtId="0" fontId="7" fillId="0" borderId="0" xfId="0" applyFont="1" applyAlignment="1">
      <alignment horizontal="center"/>
    </xf>
    <xf numFmtId="0" fontId="2" fillId="0" borderId="20" xfId="0" applyFont="1" applyBorder="1" applyAlignment="1">
      <alignment horizontal="right"/>
    </xf>
    <xf numFmtId="0" fontId="2" fillId="33" borderId="21" xfId="0" applyFont="1" applyFill="1" applyBorder="1" applyAlignment="1">
      <alignment horizontal="right"/>
    </xf>
    <xf numFmtId="0" fontId="2" fillId="33" borderId="22" xfId="0" applyFont="1" applyFill="1" applyBorder="1" applyAlignment="1">
      <alignment horizontal="right"/>
    </xf>
    <xf numFmtId="0" fontId="2" fillId="0" borderId="22" xfId="0" applyFont="1" applyBorder="1" applyAlignment="1">
      <alignment horizontal="right"/>
    </xf>
    <xf numFmtId="0" fontId="8" fillId="0" borderId="0" xfId="0" applyFont="1" applyAlignment="1">
      <alignment horizontal="center"/>
    </xf>
    <xf numFmtId="1" fontId="2" fillId="0" borderId="0" xfId="0" applyNumberFormat="1" applyFont="1" applyAlignment="1">
      <alignment horizontal="left"/>
    </xf>
    <xf numFmtId="0" fontId="19" fillId="30" borderId="0" xfId="0" applyFont="1" applyFill="1" applyAlignment="1">
      <alignment horizontal="right" vertical="center"/>
    </xf>
    <xf numFmtId="0" fontId="0" fillId="30" borderId="0" xfId="0" applyFill="1" applyAlignment="1">
      <alignment horizontal="center" vertical="center"/>
    </xf>
    <xf numFmtId="166" fontId="9" fillId="0" borderId="0" xfId="0" applyNumberFormat="1" applyFont="1" applyAlignment="1">
      <alignment horizontal="right"/>
    </xf>
    <xf numFmtId="166" fontId="9" fillId="30" borderId="0" xfId="0" applyNumberFormat="1" applyFont="1" applyFill="1" applyAlignment="1">
      <alignment horizontal="center"/>
    </xf>
    <xf numFmtId="0" fontId="19" fillId="30" borderId="0" xfId="0" applyFont="1" applyFill="1" applyAlignment="1">
      <alignment horizontal="center"/>
    </xf>
    <xf numFmtId="166" fontId="0" fillId="30" borderId="0" xfId="0" applyNumberFormat="1" applyFill="1"/>
    <xf numFmtId="166" fontId="2" fillId="30" borderId="0" xfId="0" applyNumberFormat="1" applyFont="1" applyFill="1" applyAlignment="1">
      <alignment horizontal="left"/>
    </xf>
    <xf numFmtId="167" fontId="2" fillId="30" borderId="0" xfId="0" applyNumberFormat="1" applyFont="1" applyFill="1" applyAlignment="1">
      <alignment horizontal="left"/>
    </xf>
    <xf numFmtId="0" fontId="29" fillId="30" borderId="0" xfId="0" applyFont="1" applyFill="1" applyAlignment="1">
      <alignment horizontal="centerContinuous"/>
    </xf>
    <xf numFmtId="166" fontId="64" fillId="0" borderId="0" xfId="0" applyNumberFormat="1" applyFont="1"/>
    <xf numFmtId="0" fontId="32" fillId="0" borderId="0" xfId="0" applyFont="1" applyAlignment="1">
      <alignment horizontal="right"/>
    </xf>
    <xf numFmtId="0" fontId="19" fillId="0" borderId="0" xfId="0" applyFont="1"/>
    <xf numFmtId="0" fontId="32" fillId="0" borderId="0" xfId="0" applyFont="1" applyAlignment="1">
      <alignment horizontal="right" vertical="top"/>
    </xf>
    <xf numFmtId="0" fontId="59" fillId="0" borderId="0" xfId="0" applyFont="1"/>
    <xf numFmtId="0" fontId="58" fillId="0" borderId="0" xfId="0" applyFont="1" applyAlignment="1">
      <alignment horizontal="right"/>
    </xf>
    <xf numFmtId="0" fontId="58" fillId="0" borderId="0" xfId="0" applyFont="1"/>
    <xf numFmtId="0" fontId="23" fillId="0" borderId="0" xfId="0" applyFont="1" applyAlignment="1">
      <alignment horizontal="left"/>
    </xf>
    <xf numFmtId="0" fontId="23" fillId="0" borderId="0" xfId="0" applyFont="1" applyAlignment="1">
      <alignment horizontal="center"/>
    </xf>
    <xf numFmtId="0" fontId="64" fillId="0" borderId="0" xfId="0" applyFont="1" applyAlignment="1">
      <alignment horizontal="left"/>
    </xf>
    <xf numFmtId="49" fontId="64" fillId="0" borderId="0" xfId="0" applyNumberFormat="1" applyFont="1" applyAlignment="1">
      <alignment horizontal="left"/>
    </xf>
    <xf numFmtId="49" fontId="64" fillId="0" borderId="0" xfId="0" applyNumberFormat="1" applyFont="1"/>
    <xf numFmtId="16" fontId="64" fillId="0" borderId="0" xfId="0" applyNumberFormat="1" applyFont="1" applyAlignment="1">
      <alignment horizontal="left"/>
    </xf>
    <xf numFmtId="0" fontId="64" fillId="0" borderId="0" xfId="0" applyFont="1" applyAlignment="1">
      <alignment horizontal="left" textRotation="90"/>
    </xf>
    <xf numFmtId="16" fontId="58" fillId="30" borderId="0" xfId="0" applyNumberFormat="1" applyFont="1" applyFill="1" applyAlignment="1">
      <alignment horizontal="left" textRotation="90" wrapText="1"/>
    </xf>
    <xf numFmtId="166" fontId="13" fillId="30" borderId="0" xfId="0" applyNumberFormat="1" applyFont="1" applyFill="1" applyAlignment="1">
      <alignment horizontal="center"/>
    </xf>
    <xf numFmtId="166" fontId="64" fillId="0" borderId="0" xfId="0" applyNumberFormat="1" applyFont="1" applyAlignment="1">
      <alignment horizontal="left"/>
    </xf>
    <xf numFmtId="166" fontId="13" fillId="0" borderId="0" xfId="0" applyNumberFormat="1" applyFont="1" applyAlignment="1">
      <alignment horizontal="right"/>
    </xf>
    <xf numFmtId="0" fontId="64" fillId="0" borderId="0" xfId="0" applyFont="1" applyAlignment="1">
      <alignment horizontal="center"/>
    </xf>
    <xf numFmtId="0" fontId="14" fillId="0" borderId="0" xfId="0" applyFont="1"/>
    <xf numFmtId="166" fontId="13" fillId="0" borderId="0" xfId="0" applyNumberFormat="1" applyFont="1"/>
    <xf numFmtId="0" fontId="15" fillId="0" borderId="0" xfId="0" applyFont="1" applyAlignment="1">
      <alignment vertical="center"/>
    </xf>
    <xf numFmtId="166" fontId="64" fillId="0" borderId="0" xfId="0" applyNumberFormat="1" applyFont="1" applyAlignment="1">
      <alignment horizontal="center"/>
    </xf>
    <xf numFmtId="166" fontId="64" fillId="33" borderId="0" xfId="0" applyNumberFormat="1" applyFont="1" applyFill="1" applyAlignment="1">
      <alignment horizontal="center"/>
    </xf>
    <xf numFmtId="2" fontId="64" fillId="33" borderId="0" xfId="0" applyNumberFormat="1" applyFont="1" applyFill="1" applyAlignment="1">
      <alignment horizontal="center"/>
    </xf>
    <xf numFmtId="2" fontId="64" fillId="0" borderId="0" xfId="0" applyNumberFormat="1" applyFont="1" applyAlignment="1">
      <alignment horizontal="center"/>
    </xf>
    <xf numFmtId="0" fontId="0" fillId="0" borderId="23" xfId="0" applyBorder="1"/>
    <xf numFmtId="0" fontId="64" fillId="0" borderId="0" xfId="0" applyFont="1" applyAlignment="1">
      <alignment horizontal="right"/>
    </xf>
    <xf numFmtId="0" fontId="24" fillId="0" borderId="23" xfId="0" applyFont="1" applyBorder="1" applyAlignment="1">
      <alignment horizontal="center"/>
    </xf>
    <xf numFmtId="166" fontId="18" fillId="30" borderId="0" xfId="0" applyNumberFormat="1" applyFont="1" applyFill="1" applyAlignment="1">
      <alignment horizontal="left"/>
    </xf>
    <xf numFmtId="17" fontId="19" fillId="30" borderId="0" xfId="0" applyNumberFormat="1" applyFont="1" applyFill="1" applyAlignment="1">
      <alignment horizontal="right"/>
    </xf>
    <xf numFmtId="166" fontId="19" fillId="30" borderId="0" xfId="0" applyNumberFormat="1" applyFont="1" applyFill="1" applyAlignment="1">
      <alignment horizontal="right"/>
    </xf>
    <xf numFmtId="0" fontId="19" fillId="30" borderId="0" xfId="0" applyFont="1" applyFill="1" applyAlignment="1">
      <alignment horizontal="left"/>
    </xf>
    <xf numFmtId="0" fontId="0" fillId="0" borderId="0" xfId="0" applyAlignment="1">
      <alignment horizontal="right"/>
    </xf>
    <xf numFmtId="0" fontId="0" fillId="33" borderId="0" xfId="0" applyFill="1"/>
    <xf numFmtId="0" fontId="32" fillId="30" borderId="0" xfId="0" applyFont="1" applyFill="1" applyAlignment="1">
      <alignment horizontal="right" vertical="top"/>
    </xf>
    <xf numFmtId="166" fontId="64" fillId="30" borderId="0" xfId="0" applyNumberFormat="1" applyFont="1" applyFill="1" applyAlignment="1">
      <alignment horizontal="center"/>
    </xf>
    <xf numFmtId="0" fontId="2" fillId="30" borderId="0" xfId="0" applyFont="1" applyFill="1" applyAlignment="1">
      <alignment horizontal="center"/>
    </xf>
    <xf numFmtId="0" fontId="64" fillId="30" borderId="0" xfId="0" applyFont="1" applyFill="1"/>
    <xf numFmtId="0" fontId="24" fillId="30" borderId="0" xfId="0" applyFont="1" applyFill="1" applyAlignment="1">
      <alignment horizontal="center"/>
    </xf>
    <xf numFmtId="0" fontId="21" fillId="0" borderId="0" xfId="0" applyFont="1"/>
    <xf numFmtId="0" fontId="21" fillId="0" borderId="0" xfId="0" applyFont="1" applyAlignment="1">
      <alignment horizontal="center"/>
    </xf>
    <xf numFmtId="0" fontId="21" fillId="30" borderId="0" xfId="0" applyFont="1" applyFill="1"/>
    <xf numFmtId="166" fontId="0" fillId="33" borderId="0" xfId="0" applyNumberFormat="1" applyFill="1"/>
    <xf numFmtId="0" fontId="0" fillId="0" borderId="0" xfId="0" applyAlignment="1">
      <alignment vertical="center"/>
    </xf>
    <xf numFmtId="0" fontId="24" fillId="30" borderId="0" xfId="0" applyFont="1" applyFill="1" applyAlignment="1">
      <alignment horizontal="left"/>
    </xf>
    <xf numFmtId="0" fontId="64" fillId="30" borderId="0" xfId="0" applyFont="1" applyFill="1" applyAlignment="1">
      <alignment horizontal="left"/>
    </xf>
    <xf numFmtId="0" fontId="0" fillId="30" borderId="0" xfId="0" applyFill="1" applyAlignment="1">
      <alignment horizontal="left"/>
    </xf>
    <xf numFmtId="0" fontId="58" fillId="30" borderId="0" xfId="0" applyFont="1" applyFill="1" applyAlignment="1">
      <alignment horizontal="left" vertical="top" wrapText="1"/>
    </xf>
    <xf numFmtId="17" fontId="2" fillId="33" borderId="0" xfId="0" applyNumberFormat="1" applyFont="1" applyFill="1" applyAlignment="1">
      <alignment horizontal="left"/>
    </xf>
    <xf numFmtId="166" fontId="0" fillId="33" borderId="0" xfId="0" applyNumberFormat="1" applyFill="1" applyAlignment="1">
      <alignment horizontal="right"/>
    </xf>
    <xf numFmtId="2" fontId="0" fillId="33" borderId="0" xfId="0" applyNumberFormat="1" applyFill="1" applyAlignment="1">
      <alignment horizontal="right"/>
    </xf>
    <xf numFmtId="2" fontId="0" fillId="33" borderId="0" xfId="0" applyNumberFormat="1" applyFill="1"/>
    <xf numFmtId="0" fontId="24" fillId="0" borderId="0" xfId="0" applyFont="1" applyAlignment="1">
      <alignment horizontal="right"/>
    </xf>
    <xf numFmtId="169" fontId="19" fillId="0" borderId="0" xfId="0" applyNumberFormat="1" applyFont="1"/>
    <xf numFmtId="17" fontId="19" fillId="0" borderId="0" xfId="0" applyNumberFormat="1" applyFont="1" applyAlignment="1">
      <alignment horizontal="right"/>
    </xf>
    <xf numFmtId="166" fontId="19" fillId="0" borderId="0" xfId="0" applyNumberFormat="1" applyFont="1" applyAlignment="1">
      <alignment horizontal="right"/>
    </xf>
    <xf numFmtId="0" fontId="24" fillId="0" borderId="0" xfId="0" applyFont="1" applyAlignment="1">
      <alignment horizontal="left"/>
    </xf>
    <xf numFmtId="166" fontId="19" fillId="0" borderId="0" xfId="0" applyNumberFormat="1" applyFont="1"/>
    <xf numFmtId="167" fontId="2" fillId="33" borderId="0" xfId="0" applyNumberFormat="1" applyFont="1" applyFill="1" applyAlignment="1">
      <alignment horizontal="left"/>
    </xf>
    <xf numFmtId="0" fontId="21" fillId="30" borderId="0" xfId="0" applyFont="1" applyFill="1" applyAlignment="1">
      <alignment horizontal="center"/>
    </xf>
    <xf numFmtId="0" fontId="29" fillId="0" borderId="0" xfId="0" applyFont="1" applyAlignment="1">
      <alignment horizontal="centerContinuous"/>
    </xf>
    <xf numFmtId="0" fontId="2" fillId="0" borderId="0" xfId="0" applyFont="1" applyAlignment="1">
      <alignment horizontal="right"/>
    </xf>
    <xf numFmtId="2" fontId="0" fillId="0" borderId="0" xfId="0" applyNumberFormat="1" applyAlignment="1">
      <alignment horizontal="center"/>
    </xf>
    <xf numFmtId="166" fontId="0" fillId="0" borderId="0" xfId="0" applyNumberFormat="1"/>
    <xf numFmtId="17" fontId="28" fillId="0" borderId="0" xfId="0" applyNumberFormat="1" applyFont="1" applyAlignment="1">
      <alignment horizontal="right"/>
    </xf>
    <xf numFmtId="166" fontId="0" fillId="0" borderId="0" xfId="0" applyNumberFormat="1" applyAlignment="1">
      <alignment horizontal="right"/>
    </xf>
    <xf numFmtId="2" fontId="0" fillId="0" borderId="0" xfId="0" applyNumberFormat="1" applyAlignment="1">
      <alignment horizontal="right"/>
    </xf>
    <xf numFmtId="2" fontId="64" fillId="0" borderId="0" xfId="0" applyNumberFormat="1" applyFont="1"/>
    <xf numFmtId="0" fontId="25" fillId="0" borderId="0" xfId="0" applyFont="1" applyAlignment="1">
      <alignment vertical="center"/>
    </xf>
    <xf numFmtId="0" fontId="19" fillId="0" borderId="0" xfId="0" applyFont="1" applyAlignment="1">
      <alignment horizontal="right"/>
    </xf>
    <xf numFmtId="0" fontId="20" fillId="0" borderId="0" xfId="0" applyFont="1" applyAlignment="1">
      <alignment horizontal="right"/>
    </xf>
    <xf numFmtId="0" fontId="0" fillId="0" borderId="0" xfId="0" applyAlignment="1">
      <alignment horizontal="right" vertical="center"/>
    </xf>
    <xf numFmtId="0" fontId="28" fillId="0" borderId="0" xfId="0" applyFont="1" applyAlignment="1">
      <alignment horizontal="right" vertical="center"/>
    </xf>
    <xf numFmtId="0" fontId="24" fillId="33" borderId="0" xfId="0" applyFont="1" applyFill="1" applyAlignment="1">
      <alignment horizontal="right"/>
    </xf>
    <xf numFmtId="0" fontId="24" fillId="33" borderId="0" xfId="0" applyFont="1" applyFill="1" applyAlignment="1">
      <alignment horizontal="left"/>
    </xf>
    <xf numFmtId="0" fontId="58" fillId="30" borderId="0" xfId="0" applyFont="1" applyFill="1" applyAlignment="1">
      <alignment horizontal="center"/>
    </xf>
    <xf numFmtId="166" fontId="64" fillId="30" borderId="0" xfId="0" applyNumberFormat="1" applyFont="1" applyFill="1" applyAlignment="1">
      <alignment horizontal="right"/>
    </xf>
    <xf numFmtId="0" fontId="29" fillId="30" borderId="0" xfId="0" applyFont="1" applyFill="1" applyAlignment="1">
      <alignment horizontal="right" vertical="center"/>
    </xf>
    <xf numFmtId="16" fontId="64" fillId="0" borderId="0" xfId="0" applyNumberFormat="1" applyFont="1"/>
    <xf numFmtId="165" fontId="0" fillId="0" borderId="0" xfId="0" applyNumberFormat="1"/>
    <xf numFmtId="16" fontId="23" fillId="0" borderId="0" xfId="0" applyNumberFormat="1" applyFont="1" applyAlignment="1">
      <alignment horizontal="left"/>
    </xf>
    <xf numFmtId="0" fontId="32" fillId="30" borderId="0" xfId="0" applyFont="1" applyFill="1" applyAlignment="1">
      <alignment horizontal="right"/>
    </xf>
    <xf numFmtId="0" fontId="0" fillId="0" borderId="0" xfId="0" applyAlignment="1">
      <alignment horizontal="left" vertical="center"/>
    </xf>
    <xf numFmtId="0" fontId="24" fillId="0" borderId="0" xfId="0" applyFont="1" applyAlignment="1">
      <alignment horizontal="center" vertical="center"/>
    </xf>
    <xf numFmtId="0" fontId="64" fillId="0" borderId="19" xfId="0" applyFont="1" applyBorder="1"/>
    <xf numFmtId="2" fontId="0" fillId="0" borderId="0" xfId="0" applyNumberFormat="1"/>
    <xf numFmtId="166" fontId="24" fillId="0" borderId="0" xfId="0" applyNumberFormat="1" applyFont="1" applyAlignment="1">
      <alignment horizontal="right"/>
    </xf>
    <xf numFmtId="0" fontId="32" fillId="33" borderId="0" xfId="0" applyFont="1" applyFill="1" applyAlignment="1">
      <alignment horizontal="right"/>
    </xf>
    <xf numFmtId="0" fontId="19" fillId="33" borderId="0" xfId="0" applyFont="1" applyFill="1" applyAlignment="1">
      <alignment horizontal="right"/>
    </xf>
    <xf numFmtId="166" fontId="24" fillId="0" borderId="0" xfId="0" applyNumberFormat="1" applyFont="1"/>
    <xf numFmtId="169" fontId="24" fillId="0" borderId="0" xfId="0" applyNumberFormat="1" applyFont="1"/>
    <xf numFmtId="17" fontId="24" fillId="0" borderId="0" xfId="0" applyNumberFormat="1" applyFont="1" applyAlignment="1">
      <alignment horizontal="right"/>
    </xf>
    <xf numFmtId="166" fontId="24" fillId="0" borderId="0" xfId="0" applyNumberFormat="1" applyFont="1" applyAlignment="1">
      <alignment horizontal="center" vertical="center"/>
    </xf>
    <xf numFmtId="2" fontId="24" fillId="0" borderId="0" xfId="0" applyNumberFormat="1" applyFont="1" applyAlignment="1">
      <alignment horizontal="center" vertical="center"/>
    </xf>
    <xf numFmtId="166" fontId="24" fillId="33" borderId="0" xfId="0" applyNumberFormat="1" applyFont="1" applyFill="1" applyAlignment="1">
      <alignment horizontal="center" vertical="center"/>
    </xf>
    <xf numFmtId="0" fontId="24" fillId="33" borderId="0" xfId="0" applyFont="1" applyFill="1" applyAlignment="1">
      <alignment horizontal="center" vertical="center"/>
    </xf>
    <xf numFmtId="2" fontId="24" fillId="33" borderId="0" xfId="0" applyNumberFormat="1" applyFont="1" applyFill="1" applyAlignment="1">
      <alignment horizontal="center" vertical="center"/>
    </xf>
    <xf numFmtId="49" fontId="0" fillId="0" borderId="0" xfId="0" applyNumberFormat="1" applyAlignment="1">
      <alignment horizontal="left" vertical="center"/>
    </xf>
    <xf numFmtId="49" fontId="0" fillId="0" borderId="0" xfId="0" applyNumberFormat="1"/>
    <xf numFmtId="0" fontId="23" fillId="30" borderId="0" xfId="0" applyFont="1" applyFill="1" applyAlignment="1">
      <alignment horizontal="center"/>
    </xf>
    <xf numFmtId="164" fontId="64" fillId="30" borderId="0" xfId="0" applyNumberFormat="1" applyFont="1" applyFill="1"/>
    <xf numFmtId="0" fontId="58" fillId="0" borderId="0" xfId="0" applyFont="1" applyAlignment="1">
      <alignment horizontal="left" vertical="top" wrapText="1"/>
    </xf>
    <xf numFmtId="166" fontId="64" fillId="0" borderId="23" xfId="0" applyNumberFormat="1" applyFont="1" applyBorder="1" applyAlignment="1">
      <alignment horizontal="center"/>
    </xf>
    <xf numFmtId="166" fontId="0" fillId="0" borderId="0" xfId="0" applyNumberFormat="1" applyAlignment="1">
      <alignment horizontal="center"/>
    </xf>
    <xf numFmtId="0" fontId="23" fillId="30" borderId="0" xfId="0" applyFont="1" applyFill="1" applyAlignment="1">
      <alignment horizontal="right"/>
    </xf>
    <xf numFmtId="0" fontId="23" fillId="33" borderId="0" xfId="0" applyFont="1" applyFill="1" applyAlignment="1">
      <alignment horizontal="right"/>
    </xf>
    <xf numFmtId="0" fontId="23" fillId="30" borderId="0" xfId="0" applyFont="1" applyFill="1"/>
    <xf numFmtId="0" fontId="24" fillId="0" borderId="0" xfId="0" applyFont="1" applyAlignment="1">
      <alignment horizontal="centerContinuous"/>
    </xf>
    <xf numFmtId="0" fontId="29" fillId="0" borderId="0" xfId="0" applyFont="1" applyAlignment="1">
      <alignment horizontal="right"/>
    </xf>
    <xf numFmtId="0" fontId="0" fillId="34" borderId="0" xfId="0" applyFill="1"/>
    <xf numFmtId="166" fontId="0" fillId="0" borderId="24" xfId="0" applyNumberFormat="1" applyBorder="1"/>
    <xf numFmtId="166" fontId="0" fillId="0" borderId="25" xfId="0" applyNumberFormat="1" applyBorder="1"/>
    <xf numFmtId="166" fontId="0" fillId="33" borderId="26" xfId="0" applyNumberFormat="1" applyFill="1" applyBorder="1"/>
    <xf numFmtId="166" fontId="0" fillId="33" borderId="27" xfId="0" applyNumberFormat="1" applyFill="1" applyBorder="1"/>
    <xf numFmtId="166" fontId="0" fillId="0" borderId="26" xfId="0" applyNumberFormat="1" applyBorder="1"/>
    <xf numFmtId="166" fontId="0" fillId="0" borderId="27" xfId="0" applyNumberFormat="1" applyBorder="1"/>
    <xf numFmtId="166" fontId="0" fillId="33" borderId="28" xfId="0" applyNumberFormat="1" applyFill="1" applyBorder="1"/>
    <xf numFmtId="166" fontId="0" fillId="33" borderId="29" xfId="0" applyNumberFormat="1" applyFill="1" applyBorder="1"/>
    <xf numFmtId="166" fontId="0" fillId="0" borderId="30" xfId="0" applyNumberFormat="1" applyBorder="1"/>
    <xf numFmtId="166" fontId="0" fillId="33" borderId="31" xfId="0" applyNumberFormat="1" applyFill="1" applyBorder="1"/>
    <xf numFmtId="0" fontId="19" fillId="0" borderId="0" xfId="0" applyFont="1" applyAlignment="1">
      <alignment horizontal="right" vertical="center"/>
    </xf>
    <xf numFmtId="39" fontId="0" fillId="0" borderId="24" xfId="0" applyNumberFormat="1" applyBorder="1"/>
    <xf numFmtId="39" fontId="0" fillId="33" borderId="26" xfId="0" applyNumberFormat="1" applyFill="1" applyBorder="1"/>
    <xf numFmtId="39" fontId="0" fillId="0" borderId="26" xfId="0" applyNumberFormat="1" applyBorder="1"/>
    <xf numFmtId="39" fontId="0" fillId="33" borderId="28" xfId="0" applyNumberFormat="1" applyFill="1" applyBorder="1"/>
    <xf numFmtId="0" fontId="23" fillId="0" borderId="7" xfId="0" applyFont="1" applyBorder="1" applyAlignment="1">
      <alignment horizontal="center" wrapText="1"/>
    </xf>
    <xf numFmtId="0" fontId="0" fillId="33" borderId="30" xfId="0" applyFill="1" applyBorder="1"/>
    <xf numFmtId="0" fontId="0" fillId="33" borderId="31" xfId="0" applyFill="1" applyBorder="1"/>
    <xf numFmtId="0" fontId="2" fillId="0" borderId="21" xfId="0" applyFont="1" applyBorder="1" applyAlignment="1">
      <alignment horizontal="right"/>
    </xf>
    <xf numFmtId="0" fontId="21" fillId="0" borderId="28" xfId="0" applyFont="1" applyBorder="1" applyAlignment="1">
      <alignment horizontal="center"/>
    </xf>
    <xf numFmtId="0" fontId="21" fillId="0" borderId="31" xfId="0" applyFont="1" applyBorder="1" applyAlignment="1">
      <alignment horizontal="center"/>
    </xf>
    <xf numFmtId="0" fontId="21" fillId="0" borderId="29" xfId="0" applyFont="1" applyBorder="1" applyAlignment="1">
      <alignment horizontal="center"/>
    </xf>
    <xf numFmtId="166" fontId="64" fillId="33" borderId="26" xfId="0" applyNumberFormat="1" applyFont="1" applyFill="1" applyBorder="1" applyAlignment="1">
      <alignment horizontal="center"/>
    </xf>
    <xf numFmtId="166" fontId="64" fillId="33" borderId="27" xfId="0" applyNumberFormat="1" applyFont="1" applyFill="1" applyBorder="1" applyAlignment="1">
      <alignment horizontal="center"/>
    </xf>
    <xf numFmtId="166" fontId="64" fillId="33" borderId="28" xfId="0" applyNumberFormat="1" applyFont="1" applyFill="1" applyBorder="1" applyAlignment="1">
      <alignment horizontal="center"/>
    </xf>
    <xf numFmtId="166" fontId="64" fillId="33" borderId="31" xfId="0" applyNumberFormat="1" applyFont="1" applyFill="1" applyBorder="1" applyAlignment="1">
      <alignment horizontal="center"/>
    </xf>
    <xf numFmtId="166" fontId="64" fillId="33" borderId="29" xfId="0" applyNumberFormat="1" applyFont="1" applyFill="1" applyBorder="1" applyAlignment="1">
      <alignment horizontal="center"/>
    </xf>
    <xf numFmtId="2" fontId="64" fillId="33" borderId="26" xfId="0" applyNumberFormat="1" applyFont="1" applyFill="1" applyBorder="1" applyAlignment="1">
      <alignment horizontal="center"/>
    </xf>
    <xf numFmtId="2" fontId="64" fillId="33" borderId="27" xfId="0" applyNumberFormat="1" applyFont="1" applyFill="1" applyBorder="1" applyAlignment="1">
      <alignment horizontal="center"/>
    </xf>
    <xf numFmtId="0" fontId="39" fillId="34" borderId="0" xfId="0" applyFont="1" applyFill="1"/>
    <xf numFmtId="168" fontId="39" fillId="34" borderId="0" xfId="0" applyNumberFormat="1" applyFont="1" applyFill="1"/>
    <xf numFmtId="0" fontId="2" fillId="0" borderId="24" xfId="0" applyFont="1" applyBorder="1" applyAlignment="1">
      <alignment horizontal="center"/>
    </xf>
    <xf numFmtId="0" fontId="2" fillId="0" borderId="25" xfId="0" applyFont="1" applyBorder="1" applyAlignment="1">
      <alignment horizontal="center"/>
    </xf>
    <xf numFmtId="0" fontId="2" fillId="33" borderId="26" xfId="0" applyFont="1" applyFill="1" applyBorder="1" applyAlignment="1">
      <alignment horizontal="center"/>
    </xf>
    <xf numFmtId="0" fontId="2" fillId="33" borderId="27" xfId="0" applyFont="1" applyFill="1" applyBorder="1" applyAlignment="1">
      <alignment horizontal="center"/>
    </xf>
    <xf numFmtId="0" fontId="2" fillId="0" borderId="26" xfId="0" applyFont="1" applyBorder="1" applyAlignment="1">
      <alignment horizontal="center"/>
    </xf>
    <xf numFmtId="0" fontId="2" fillId="0" borderId="27" xfId="0" applyFont="1" applyBorder="1" applyAlignment="1">
      <alignment horizontal="center"/>
    </xf>
    <xf numFmtId="0" fontId="2" fillId="33" borderId="28" xfId="0" applyFont="1" applyFill="1" applyBorder="1" applyAlignment="1">
      <alignment horizontal="center"/>
    </xf>
    <xf numFmtId="0" fontId="2" fillId="33" borderId="29" xfId="0" applyFont="1" applyFill="1" applyBorder="1" applyAlignment="1">
      <alignment horizontal="center"/>
    </xf>
    <xf numFmtId="0" fontId="23" fillId="0" borderId="35" xfId="0" applyFont="1" applyBorder="1" applyAlignment="1">
      <alignment horizontal="center"/>
    </xf>
    <xf numFmtId="0" fontId="23" fillId="0" borderId="35" xfId="0" applyFont="1" applyBorder="1"/>
    <xf numFmtId="0" fontId="0" fillId="30" borderId="35" xfId="0" applyFill="1" applyBorder="1" applyAlignment="1">
      <alignment horizontal="left"/>
    </xf>
    <xf numFmtId="0" fontId="0" fillId="30" borderId="36" xfId="0" applyFill="1" applyBorder="1" applyAlignment="1">
      <alignment horizontal="left"/>
    </xf>
    <xf numFmtId="0" fontId="0" fillId="30" borderId="37" xfId="0" applyFill="1" applyBorder="1" applyAlignment="1">
      <alignment horizontal="left"/>
    </xf>
    <xf numFmtId="0" fontId="0" fillId="0" borderId="35" xfId="0" applyBorder="1" applyAlignment="1">
      <alignment horizontal="left"/>
    </xf>
    <xf numFmtId="0" fontId="0" fillId="33" borderId="36" xfId="0" applyFill="1" applyBorder="1" applyAlignment="1">
      <alignment horizontal="left"/>
    </xf>
    <xf numFmtId="0" fontId="0" fillId="0" borderId="36" xfId="0" applyBorder="1" applyAlignment="1">
      <alignment horizontal="left"/>
    </xf>
    <xf numFmtId="0" fontId="0" fillId="33" borderId="37" xfId="0" applyFill="1" applyBorder="1" applyAlignment="1">
      <alignment horizontal="left"/>
    </xf>
    <xf numFmtId="166" fontId="0" fillId="0" borderId="24" xfId="0" applyNumberFormat="1" applyBorder="1" applyAlignment="1">
      <alignment horizontal="right"/>
    </xf>
    <xf numFmtId="166" fontId="0" fillId="0" borderId="30" xfId="0" applyNumberFormat="1" applyBorder="1" applyAlignment="1">
      <alignment horizontal="right"/>
    </xf>
    <xf numFmtId="166" fontId="0" fillId="0" borderId="25" xfId="0" applyNumberFormat="1" applyBorder="1" applyAlignment="1">
      <alignment horizontal="right"/>
    </xf>
    <xf numFmtId="166" fontId="0" fillId="33" borderId="26" xfId="0" applyNumberFormat="1" applyFill="1" applyBorder="1" applyAlignment="1">
      <alignment horizontal="right"/>
    </xf>
    <xf numFmtId="166" fontId="0" fillId="33" borderId="27" xfId="0" applyNumberFormat="1" applyFill="1" applyBorder="1" applyAlignment="1">
      <alignment horizontal="right"/>
    </xf>
    <xf numFmtId="166" fontId="0" fillId="0" borderId="26" xfId="0" applyNumberFormat="1" applyBorder="1" applyAlignment="1">
      <alignment horizontal="right"/>
    </xf>
    <xf numFmtId="166" fontId="0" fillId="0" borderId="27" xfId="0" applyNumberFormat="1" applyBorder="1" applyAlignment="1">
      <alignment horizontal="right"/>
    </xf>
    <xf numFmtId="166" fontId="0" fillId="33" borderId="28" xfId="0" applyNumberFormat="1" applyFill="1" applyBorder="1" applyAlignment="1">
      <alignment horizontal="right"/>
    </xf>
    <xf numFmtId="166" fontId="0" fillId="33" borderId="31" xfId="0" applyNumberFormat="1" applyFill="1" applyBorder="1" applyAlignment="1">
      <alignment horizontal="right"/>
    </xf>
    <xf numFmtId="166" fontId="0" fillId="33" borderId="29" xfId="0" applyNumberFormat="1" applyFill="1" applyBorder="1" applyAlignment="1">
      <alignment horizontal="right"/>
    </xf>
    <xf numFmtId="2" fontId="0" fillId="0" borderId="24" xfId="0" applyNumberFormat="1" applyBorder="1" applyAlignment="1">
      <alignment horizontal="right"/>
    </xf>
    <xf numFmtId="2" fontId="0" fillId="0" borderId="30" xfId="0" applyNumberFormat="1" applyBorder="1" applyAlignment="1">
      <alignment horizontal="right"/>
    </xf>
    <xf numFmtId="2" fontId="0" fillId="33" borderId="26" xfId="0" applyNumberFormat="1" applyFill="1" applyBorder="1" applyAlignment="1">
      <alignment horizontal="right"/>
    </xf>
    <xf numFmtId="2" fontId="0" fillId="0" borderId="26" xfId="0" applyNumberFormat="1" applyBorder="1" applyAlignment="1">
      <alignment horizontal="right"/>
    </xf>
    <xf numFmtId="2" fontId="0" fillId="33" borderId="28" xfId="0" applyNumberFormat="1" applyFill="1" applyBorder="1" applyAlignment="1">
      <alignment horizontal="right"/>
    </xf>
    <xf numFmtId="2" fontId="0" fillId="33" borderId="31" xfId="0" applyNumberFormat="1" applyFill="1" applyBorder="1" applyAlignment="1">
      <alignment horizontal="right"/>
    </xf>
    <xf numFmtId="0" fontId="0" fillId="30" borderId="35" xfId="0" applyFill="1" applyBorder="1"/>
    <xf numFmtId="0" fontId="0" fillId="30" borderId="36" xfId="0" applyFill="1" applyBorder="1"/>
    <xf numFmtId="0" fontId="0" fillId="30" borderId="37" xfId="0" applyFill="1" applyBorder="1"/>
    <xf numFmtId="2" fontId="0" fillId="0" borderId="24" xfId="0" applyNumberFormat="1" applyBorder="1"/>
    <xf numFmtId="2" fontId="0" fillId="0" borderId="30" xfId="0" applyNumberFormat="1" applyBorder="1"/>
    <xf numFmtId="2" fontId="0" fillId="33" borderId="26" xfId="0" applyNumberFormat="1" applyFill="1" applyBorder="1"/>
    <xf numFmtId="2" fontId="0" fillId="0" borderId="26" xfId="0" applyNumberFormat="1" applyBorder="1"/>
    <xf numFmtId="2" fontId="0" fillId="33" borderId="28" xfId="0" applyNumberFormat="1" applyFill="1" applyBorder="1"/>
    <xf numFmtId="2" fontId="0" fillId="33" borderId="31" xfId="0" applyNumberFormat="1" applyFill="1" applyBorder="1"/>
    <xf numFmtId="2" fontId="64" fillId="0" borderId="26" xfId="0" applyNumberFormat="1" applyFont="1" applyBorder="1"/>
    <xf numFmtId="166" fontId="64" fillId="0" borderId="27" xfId="0" applyNumberFormat="1" applyFont="1" applyBorder="1"/>
    <xf numFmtId="2" fontId="64" fillId="33" borderId="28" xfId="0" applyNumberFormat="1" applyFont="1" applyFill="1" applyBorder="1"/>
    <xf numFmtId="166" fontId="64" fillId="33" borderId="31" xfId="0" applyNumberFormat="1" applyFont="1" applyFill="1" applyBorder="1"/>
    <xf numFmtId="2" fontId="64" fillId="33" borderId="31" xfId="0" applyNumberFormat="1" applyFont="1" applyFill="1" applyBorder="1"/>
    <xf numFmtId="166" fontId="64" fillId="33" borderId="29" xfId="0" applyNumberFormat="1" applyFont="1" applyFill="1" applyBorder="1"/>
    <xf numFmtId="166" fontId="64" fillId="0" borderId="26" xfId="0" applyNumberFormat="1" applyFont="1" applyBorder="1"/>
    <xf numFmtId="166" fontId="64" fillId="33" borderId="28" xfId="0" applyNumberFormat="1" applyFont="1" applyFill="1" applyBorder="1"/>
    <xf numFmtId="0" fontId="64" fillId="0" borderId="35" xfId="0" applyFont="1" applyBorder="1" applyAlignment="1">
      <alignment wrapText="1"/>
    </xf>
    <xf numFmtId="0" fontId="0" fillId="0" borderId="36" xfId="0" applyBorder="1"/>
    <xf numFmtId="0" fontId="0" fillId="0" borderId="37" xfId="0" applyBorder="1"/>
    <xf numFmtId="0" fontId="64" fillId="0" borderId="35" xfId="0" applyFont="1" applyBorder="1"/>
    <xf numFmtId="0" fontId="0" fillId="0" borderId="35" xfId="0" applyBorder="1"/>
    <xf numFmtId="0" fontId="0" fillId="33" borderId="37" xfId="0" applyFill="1" applyBorder="1"/>
    <xf numFmtId="0" fontId="6" fillId="0" borderId="24" xfId="0" applyFont="1" applyBorder="1" applyAlignment="1">
      <alignment horizontal="left"/>
    </xf>
    <xf numFmtId="0" fontId="6" fillId="0" borderId="30" xfId="0" applyFont="1" applyBorder="1" applyAlignment="1">
      <alignment horizontal="left"/>
    </xf>
    <xf numFmtId="0" fontId="6" fillId="0" borderId="30" xfId="0" applyFont="1" applyBorder="1"/>
    <xf numFmtId="0" fontId="6" fillId="0" borderId="25" xfId="0" applyFont="1" applyBorder="1"/>
    <xf numFmtId="0" fontId="7" fillId="0" borderId="28" xfId="0" applyFont="1" applyBorder="1" applyAlignment="1">
      <alignment horizontal="center"/>
    </xf>
    <xf numFmtId="0" fontId="7" fillId="0" borderId="31" xfId="0" applyFont="1" applyBorder="1" applyAlignment="1">
      <alignment horizontal="center"/>
    </xf>
    <xf numFmtId="0" fontId="7" fillId="0" borderId="29" xfId="0" applyFont="1" applyBorder="1" applyAlignment="1">
      <alignment horizontal="center"/>
    </xf>
    <xf numFmtId="0" fontId="23" fillId="33" borderId="32" xfId="0" applyFont="1" applyFill="1" applyBorder="1" applyAlignment="1">
      <alignment horizontal="center"/>
    </xf>
    <xf numFmtId="0" fontId="23" fillId="33" borderId="33" xfId="0" applyFont="1" applyFill="1" applyBorder="1" applyAlignment="1">
      <alignment horizontal="center"/>
    </xf>
    <xf numFmtId="0" fontId="23" fillId="33" borderId="34" xfId="0" applyFont="1" applyFill="1" applyBorder="1" applyAlignment="1">
      <alignment horizontal="center"/>
    </xf>
    <xf numFmtId="0" fontId="64" fillId="30" borderId="38" xfId="0" applyFont="1" applyFill="1" applyBorder="1"/>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166" fontId="0" fillId="0" borderId="24" xfId="0" applyNumberFormat="1" applyBorder="1" applyAlignment="1">
      <alignment horizontal="center"/>
    </xf>
    <xf numFmtId="166" fontId="0" fillId="0" borderId="30" xfId="0" applyNumberFormat="1" applyBorder="1" applyAlignment="1">
      <alignment horizontal="center"/>
    </xf>
    <xf numFmtId="166" fontId="0" fillId="0" borderId="25" xfId="0" applyNumberFormat="1" applyBorder="1" applyAlignment="1">
      <alignment horizontal="center"/>
    </xf>
    <xf numFmtId="166" fontId="64" fillId="0" borderId="26" xfId="0" applyNumberFormat="1" applyFont="1" applyBorder="1" applyAlignment="1">
      <alignment horizontal="center"/>
    </xf>
    <xf numFmtId="166" fontId="64" fillId="0" borderId="27" xfId="0" applyNumberFormat="1" applyFont="1" applyBorder="1" applyAlignment="1">
      <alignment horizontal="center"/>
    </xf>
    <xf numFmtId="0" fontId="2" fillId="0" borderId="28" xfId="0" applyFont="1" applyBorder="1" applyAlignment="1">
      <alignment horizontal="center"/>
    </xf>
    <xf numFmtId="0" fontId="2" fillId="0" borderId="29" xfId="0" applyFont="1" applyBorder="1" applyAlignment="1">
      <alignment horizontal="center"/>
    </xf>
    <xf numFmtId="166" fontId="64" fillId="0" borderId="24" xfId="0" applyNumberFormat="1" applyFont="1" applyBorder="1" applyAlignment="1">
      <alignment horizontal="center"/>
    </xf>
    <xf numFmtId="166" fontId="64" fillId="0" borderId="30" xfId="0" applyNumberFormat="1" applyFont="1" applyBorder="1" applyAlignment="1">
      <alignment horizontal="center"/>
    </xf>
    <xf numFmtId="166" fontId="64" fillId="0" borderId="25" xfId="0" applyNumberFormat="1" applyFont="1" applyBorder="1" applyAlignment="1">
      <alignment horizontal="center"/>
    </xf>
    <xf numFmtId="166" fontId="64" fillId="0" borderId="28" xfId="0" applyNumberFormat="1" applyFont="1" applyBorder="1" applyAlignment="1">
      <alignment horizontal="center"/>
    </xf>
    <xf numFmtId="166" fontId="64" fillId="0" borderId="31" xfId="0" applyNumberFormat="1" applyFont="1" applyBorder="1" applyAlignment="1">
      <alignment horizontal="center"/>
    </xf>
    <xf numFmtId="166" fontId="64" fillId="0" borderId="29" xfId="0" applyNumberFormat="1" applyFont="1" applyBorder="1" applyAlignment="1">
      <alignment horizontal="center"/>
    </xf>
    <xf numFmtId="2" fontId="0" fillId="0" borderId="24" xfId="0" applyNumberFormat="1" applyBorder="1" applyAlignment="1">
      <alignment horizontal="center"/>
    </xf>
    <xf numFmtId="2" fontId="0" fillId="0" borderId="30" xfId="0" applyNumberFormat="1" applyBorder="1" applyAlignment="1">
      <alignment horizontal="center"/>
    </xf>
    <xf numFmtId="2" fontId="0" fillId="0" borderId="25" xfId="0" applyNumberFormat="1" applyBorder="1" applyAlignment="1">
      <alignment horizontal="center"/>
    </xf>
    <xf numFmtId="2" fontId="64" fillId="0" borderId="26" xfId="0" applyNumberFormat="1" applyFont="1" applyBorder="1" applyAlignment="1">
      <alignment horizontal="center"/>
    </xf>
    <xf numFmtId="2" fontId="64" fillId="0" borderId="27" xfId="0" applyNumberFormat="1" applyFont="1" applyBorder="1" applyAlignment="1">
      <alignment horizontal="center"/>
    </xf>
    <xf numFmtId="2" fontId="0" fillId="0" borderId="26" xfId="0" applyNumberFormat="1" applyBorder="1" applyAlignment="1">
      <alignment horizontal="center"/>
    </xf>
    <xf numFmtId="2" fontId="0" fillId="0" borderId="27" xfId="0" applyNumberFormat="1" applyBorder="1" applyAlignment="1">
      <alignment horizontal="center"/>
    </xf>
    <xf numFmtId="2" fontId="64" fillId="33" borderId="28" xfId="0" applyNumberFormat="1" applyFont="1" applyFill="1" applyBorder="1" applyAlignment="1">
      <alignment horizontal="center"/>
    </xf>
    <xf numFmtId="2" fontId="64" fillId="33" borderId="31" xfId="0" applyNumberFormat="1" applyFont="1" applyFill="1" applyBorder="1" applyAlignment="1">
      <alignment horizontal="center"/>
    </xf>
    <xf numFmtId="2" fontId="64" fillId="33" borderId="29" xfId="0" applyNumberFormat="1" applyFont="1" applyFill="1" applyBorder="1" applyAlignment="1">
      <alignment horizontal="center"/>
    </xf>
    <xf numFmtId="0" fontId="64" fillId="0" borderId="39" xfId="0" applyFont="1" applyBorder="1"/>
    <xf numFmtId="2" fontId="64" fillId="0" borderId="24" xfId="0" applyNumberFormat="1" applyFont="1" applyBorder="1" applyAlignment="1">
      <alignment horizontal="center"/>
    </xf>
    <xf numFmtId="2" fontId="64" fillId="0" borderId="30" xfId="0" applyNumberFormat="1" applyFont="1" applyBorder="1" applyAlignment="1">
      <alignment horizontal="center"/>
    </xf>
    <xf numFmtId="2" fontId="64" fillId="0" borderId="25" xfId="0" applyNumberFormat="1" applyFont="1" applyBorder="1" applyAlignment="1">
      <alignment horizontal="center"/>
    </xf>
    <xf numFmtId="2" fontId="64" fillId="0" borderId="28" xfId="0" applyNumberFormat="1" applyFont="1" applyBorder="1" applyAlignment="1">
      <alignment horizontal="center"/>
    </xf>
    <xf numFmtId="2" fontId="64" fillId="0" borderId="31" xfId="0" applyNumberFormat="1" applyFont="1" applyBorder="1" applyAlignment="1">
      <alignment horizontal="center"/>
    </xf>
    <xf numFmtId="2" fontId="64" fillId="0" borderId="29" xfId="0" applyNumberFormat="1" applyFont="1" applyBorder="1" applyAlignment="1">
      <alignment horizontal="center"/>
    </xf>
    <xf numFmtId="0" fontId="0" fillId="34" borderId="0" xfId="0" applyFill="1" applyAlignment="1">
      <alignment horizontal="left"/>
    </xf>
    <xf numFmtId="0" fontId="31" fillId="30" borderId="38" xfId="0" applyFont="1" applyFill="1" applyBorder="1"/>
    <xf numFmtId="166" fontId="64" fillId="0" borderId="32" xfId="0" applyNumberFormat="1" applyFont="1" applyBorder="1" applyAlignment="1">
      <alignment horizontal="center"/>
    </xf>
    <xf numFmtId="166" fontId="64" fillId="0" borderId="33" xfId="0" applyNumberFormat="1" applyFont="1" applyBorder="1" applyAlignment="1">
      <alignment horizontal="center"/>
    </xf>
    <xf numFmtId="166" fontId="64" fillId="0" borderId="34" xfId="0" applyNumberFormat="1" applyFont="1" applyBorder="1" applyAlignment="1">
      <alignment horizontal="center"/>
    </xf>
    <xf numFmtId="166" fontId="64" fillId="33" borderId="24" xfId="0" applyNumberFormat="1" applyFont="1" applyFill="1" applyBorder="1" applyAlignment="1">
      <alignment horizontal="center"/>
    </xf>
    <xf numFmtId="166" fontId="64" fillId="33" borderId="30" xfId="0" applyNumberFormat="1" applyFont="1" applyFill="1" applyBorder="1" applyAlignment="1">
      <alignment horizontal="center"/>
    </xf>
    <xf numFmtId="166" fontId="64" fillId="33" borderId="25" xfId="0" applyNumberFormat="1" applyFont="1" applyFill="1" applyBorder="1" applyAlignment="1">
      <alignment horizontal="center"/>
    </xf>
    <xf numFmtId="2" fontId="64" fillId="0" borderId="32" xfId="0" applyNumberFormat="1" applyFont="1" applyBorder="1" applyAlignment="1">
      <alignment horizontal="center"/>
    </xf>
    <xf numFmtId="2" fontId="64" fillId="0" borderId="33" xfId="0" applyNumberFormat="1" applyFont="1" applyBorder="1" applyAlignment="1">
      <alignment horizontal="center"/>
    </xf>
    <xf numFmtId="2" fontId="64" fillId="0" borderId="34" xfId="0" applyNumberFormat="1" applyFont="1" applyBorder="1" applyAlignment="1">
      <alignment horizontal="center"/>
    </xf>
    <xf numFmtId="2" fontId="64" fillId="33" borderId="24" xfId="0" applyNumberFormat="1" applyFont="1" applyFill="1" applyBorder="1" applyAlignment="1">
      <alignment horizontal="center"/>
    </xf>
    <xf numFmtId="2" fontId="64" fillId="33" borderId="30" xfId="0" applyNumberFormat="1" applyFont="1" applyFill="1" applyBorder="1" applyAlignment="1">
      <alignment horizontal="center"/>
    </xf>
    <xf numFmtId="2" fontId="64" fillId="33" borderId="25" xfId="0" applyNumberFormat="1" applyFont="1" applyFill="1" applyBorder="1" applyAlignment="1">
      <alignment horizontal="center"/>
    </xf>
    <xf numFmtId="2" fontId="64" fillId="0" borderId="19" xfId="0" applyNumberFormat="1" applyFont="1" applyBorder="1"/>
    <xf numFmtId="166" fontId="0" fillId="0" borderId="26" xfId="0" applyNumberFormat="1" applyBorder="1" applyAlignment="1">
      <alignment horizontal="center"/>
    </xf>
    <xf numFmtId="166" fontId="0" fillId="0" borderId="27" xfId="0" applyNumberFormat="1" applyBorder="1" applyAlignment="1">
      <alignment horizontal="center"/>
    </xf>
    <xf numFmtId="2" fontId="0" fillId="0" borderId="29" xfId="0" applyNumberFormat="1" applyBorder="1" applyAlignment="1">
      <alignment horizontal="center"/>
    </xf>
    <xf numFmtId="166" fontId="0" fillId="0" borderId="29" xfId="0" applyNumberFormat="1" applyBorder="1" applyAlignment="1">
      <alignment horizontal="center"/>
    </xf>
    <xf numFmtId="0" fontId="64" fillId="30" borderId="40" xfId="0" applyFont="1" applyFill="1" applyBorder="1"/>
    <xf numFmtId="0" fontId="31" fillId="0" borderId="0" xfId="0" applyFont="1" applyAlignment="1">
      <alignment horizontal="center"/>
    </xf>
    <xf numFmtId="0" fontId="31" fillId="0" borderId="0" xfId="0" applyFont="1"/>
    <xf numFmtId="0" fontId="0" fillId="30" borderId="32" xfId="0" applyFill="1" applyBorder="1"/>
    <xf numFmtId="0" fontId="0" fillId="30" borderId="33" xfId="0" applyFill="1" applyBorder="1"/>
    <xf numFmtId="0" fontId="0" fillId="30" borderId="34" xfId="0" applyFill="1" applyBorder="1"/>
    <xf numFmtId="0" fontId="33" fillId="0" borderId="26" xfId="0" applyFont="1" applyBorder="1"/>
    <xf numFmtId="0" fontId="0" fillId="0" borderId="26" xfId="0" applyBorder="1"/>
    <xf numFmtId="166" fontId="0" fillId="0" borderId="33" xfId="0" applyNumberFormat="1" applyBorder="1"/>
    <xf numFmtId="0" fontId="26" fillId="30" borderId="36" xfId="0" applyFont="1" applyFill="1" applyBorder="1" applyAlignment="1">
      <alignment vertical="center"/>
    </xf>
    <xf numFmtId="0" fontId="23" fillId="30" borderId="36" xfId="0" applyFont="1" applyFill="1" applyBorder="1" applyAlignment="1">
      <alignment horizontal="center" wrapText="1"/>
    </xf>
    <xf numFmtId="0" fontId="23" fillId="30" borderId="36" xfId="0" applyFont="1" applyFill="1" applyBorder="1" applyAlignment="1">
      <alignment horizontal="center"/>
    </xf>
    <xf numFmtId="166" fontId="0" fillId="30" borderId="36" xfId="0" applyNumberFormat="1" applyFill="1" applyBorder="1"/>
    <xf numFmtId="166" fontId="64" fillId="30" borderId="24" xfId="0" applyNumberFormat="1" applyFont="1" applyFill="1" applyBorder="1" applyAlignment="1">
      <alignment horizontal="center"/>
    </xf>
    <xf numFmtId="166" fontId="64" fillId="30" borderId="30" xfId="0" applyNumberFormat="1" applyFont="1" applyFill="1" applyBorder="1" applyAlignment="1">
      <alignment horizontal="center"/>
    </xf>
    <xf numFmtId="166" fontId="64" fillId="30" borderId="25" xfId="0" applyNumberFormat="1" applyFont="1" applyFill="1" applyBorder="1" applyAlignment="1">
      <alignment horizontal="center"/>
    </xf>
    <xf numFmtId="166" fontId="64" fillId="30" borderId="26" xfId="0" applyNumberFormat="1" applyFont="1" applyFill="1" applyBorder="1" applyAlignment="1">
      <alignment horizontal="center"/>
    </xf>
    <xf numFmtId="166" fontId="64" fillId="30" borderId="27" xfId="0" applyNumberFormat="1" applyFont="1" applyFill="1" applyBorder="1" applyAlignment="1">
      <alignment horizontal="center"/>
    </xf>
    <xf numFmtId="2" fontId="64" fillId="30" borderId="24" xfId="0" applyNumberFormat="1" applyFont="1" applyFill="1" applyBorder="1" applyAlignment="1">
      <alignment horizontal="center"/>
    </xf>
    <xf numFmtId="2" fontId="64" fillId="30" borderId="30" xfId="0" applyNumberFormat="1" applyFont="1" applyFill="1" applyBorder="1" applyAlignment="1">
      <alignment horizontal="center"/>
    </xf>
    <xf numFmtId="2" fontId="64" fillId="30" borderId="25" xfId="0" applyNumberFormat="1" applyFont="1" applyFill="1" applyBorder="1" applyAlignment="1">
      <alignment horizontal="center"/>
    </xf>
    <xf numFmtId="166" fontId="64" fillId="30" borderId="28" xfId="0" applyNumberFormat="1" applyFont="1" applyFill="1" applyBorder="1" applyAlignment="1">
      <alignment horizontal="center"/>
    </xf>
    <xf numFmtId="166" fontId="64" fillId="30" borderId="31" xfId="0" applyNumberFormat="1" applyFont="1" applyFill="1" applyBorder="1" applyAlignment="1">
      <alignment horizontal="center"/>
    </xf>
    <xf numFmtId="166" fontId="64" fillId="30" borderId="29" xfId="0" applyNumberFormat="1" applyFont="1" applyFill="1" applyBorder="1" applyAlignment="1">
      <alignment horizontal="center"/>
    </xf>
    <xf numFmtId="0" fontId="58" fillId="0" borderId="0" xfId="0" applyFont="1" applyAlignment="1">
      <alignment horizontal="center"/>
    </xf>
    <xf numFmtId="0" fontId="31" fillId="35" borderId="0" xfId="0" applyFont="1" applyFill="1"/>
    <xf numFmtId="0" fontId="0" fillId="35" borderId="0" xfId="0" applyFill="1"/>
    <xf numFmtId="0" fontId="0" fillId="35" borderId="0" xfId="0" applyFill="1" applyAlignment="1">
      <alignment horizontal="center"/>
    </xf>
    <xf numFmtId="0" fontId="36" fillId="35" borderId="0" xfId="0" applyFont="1" applyFill="1" applyAlignment="1">
      <alignment horizontal="right"/>
    </xf>
    <xf numFmtId="0" fontId="24" fillId="35" borderId="0" xfId="0" applyFont="1" applyFill="1" applyAlignment="1">
      <alignment horizontal="right"/>
    </xf>
    <xf numFmtId="0" fontId="37" fillId="35" borderId="0" xfId="0" applyFont="1" applyFill="1" applyAlignment="1">
      <alignment horizontal="right"/>
    </xf>
    <xf numFmtId="0" fontId="38" fillId="35" borderId="0" xfId="0" applyFont="1" applyFill="1"/>
    <xf numFmtId="0" fontId="31" fillId="35" borderId="0" xfId="0" applyFont="1" applyFill="1" applyAlignment="1">
      <alignment horizontal="center"/>
    </xf>
    <xf numFmtId="0" fontId="34" fillId="35" borderId="0" xfId="0" applyFont="1" applyFill="1"/>
    <xf numFmtId="0" fontId="34" fillId="35" borderId="0" xfId="0" applyFont="1" applyFill="1" applyAlignment="1">
      <alignment horizontal="center"/>
    </xf>
    <xf numFmtId="0" fontId="34" fillId="35" borderId="0" xfId="0" applyFont="1" applyFill="1" applyAlignment="1">
      <alignment horizontal="left" vertical="top"/>
    </xf>
    <xf numFmtId="0" fontId="34" fillId="35" borderId="0" xfId="0" applyFont="1" applyFill="1" applyAlignment="1">
      <alignment horizontal="right" vertical="top"/>
    </xf>
    <xf numFmtId="0" fontId="1" fillId="35" borderId="0" xfId="0" applyFont="1" applyFill="1"/>
    <xf numFmtId="0" fontId="1" fillId="35" borderId="0" xfId="0" applyFont="1" applyFill="1" applyAlignment="1">
      <alignment horizontal="right"/>
    </xf>
    <xf numFmtId="0" fontId="31" fillId="35" borderId="0" xfId="0" applyFont="1" applyFill="1" applyAlignment="1">
      <alignment horizontal="right"/>
    </xf>
    <xf numFmtId="0" fontId="34" fillId="35" borderId="0" xfId="0" applyFont="1" applyFill="1" applyAlignment="1">
      <alignment horizontal="right"/>
    </xf>
    <xf numFmtId="0" fontId="27" fillId="35" borderId="35" xfId="0" applyFont="1" applyFill="1" applyBorder="1"/>
    <xf numFmtId="49" fontId="34" fillId="35" borderId="32" xfId="0" applyNumberFormat="1" applyFont="1" applyFill="1" applyBorder="1" applyAlignment="1">
      <alignment textRotation="90" wrapText="1"/>
    </xf>
    <xf numFmtId="49" fontId="34" fillId="35" borderId="33" xfId="0" applyNumberFormat="1" applyFont="1" applyFill="1" applyBorder="1" applyAlignment="1">
      <alignment textRotation="90" wrapText="1"/>
    </xf>
    <xf numFmtId="166" fontId="64" fillId="0" borderId="41" xfId="0" applyNumberFormat="1" applyFont="1" applyBorder="1" applyAlignment="1">
      <alignment horizontal="center"/>
    </xf>
    <xf numFmtId="166" fontId="64" fillId="0" borderId="42" xfId="0" applyNumberFormat="1" applyFont="1" applyBorder="1" applyAlignment="1">
      <alignment horizontal="center"/>
    </xf>
    <xf numFmtId="0" fontId="2" fillId="0" borderId="0" xfId="0" applyFont="1"/>
    <xf numFmtId="166" fontId="64" fillId="0" borderId="43" xfId="0" applyNumberFormat="1" applyFont="1" applyBorder="1" applyAlignment="1">
      <alignment horizontal="center"/>
    </xf>
    <xf numFmtId="2" fontId="64" fillId="33" borderId="41" xfId="0" applyNumberFormat="1" applyFont="1" applyFill="1" applyBorder="1" applyAlignment="1">
      <alignment horizontal="center"/>
    </xf>
    <xf numFmtId="2" fontId="64" fillId="33" borderId="23" xfId="0" applyNumberFormat="1" applyFont="1" applyFill="1" applyBorder="1" applyAlignment="1">
      <alignment horizontal="center"/>
    </xf>
    <xf numFmtId="2" fontId="64" fillId="33" borderId="42" xfId="0" applyNumberFormat="1" applyFont="1" applyFill="1" applyBorder="1" applyAlignment="1">
      <alignment horizontal="center"/>
    </xf>
    <xf numFmtId="2" fontId="64" fillId="0" borderId="43" xfId="0" applyNumberFormat="1" applyFont="1" applyBorder="1" applyAlignment="1">
      <alignment horizontal="center"/>
    </xf>
    <xf numFmtId="0" fontId="31" fillId="35" borderId="0" xfId="0" applyFont="1" applyFill="1" applyAlignment="1">
      <alignment horizontal="left" vertical="top"/>
    </xf>
    <xf numFmtId="0" fontId="61" fillId="35" borderId="0" xfId="0" applyFont="1" applyFill="1"/>
    <xf numFmtId="0" fontId="34" fillId="35" borderId="0" xfId="0" applyFont="1" applyFill="1" applyAlignment="1">
      <alignment vertical="top"/>
    </xf>
    <xf numFmtId="0" fontId="72" fillId="0" borderId="0" xfId="0" applyFont="1"/>
    <xf numFmtId="0" fontId="73" fillId="0" borderId="0" xfId="0" applyFont="1"/>
    <xf numFmtId="0" fontId="74" fillId="0" borderId="0" xfId="0" applyFont="1"/>
    <xf numFmtId="0" fontId="75" fillId="0" borderId="0" xfId="0" applyFont="1" applyAlignment="1">
      <alignment vertical="top"/>
    </xf>
    <xf numFmtId="0" fontId="76" fillId="0" borderId="0" xfId="0" applyFont="1"/>
    <xf numFmtId="0" fontId="77" fillId="0" borderId="0" xfId="0" applyFont="1"/>
    <xf numFmtId="0" fontId="77" fillId="0" borderId="0" xfId="0" applyFont="1" applyAlignment="1">
      <alignment vertical="top" wrapText="1"/>
    </xf>
    <xf numFmtId="0" fontId="72" fillId="0" borderId="0" xfId="0" applyFont="1" applyAlignment="1">
      <alignment vertical="top" wrapText="1"/>
    </xf>
    <xf numFmtId="0" fontId="28" fillId="0" borderId="0" xfId="0" applyFont="1" applyAlignment="1">
      <alignment vertical="center"/>
    </xf>
    <xf numFmtId="0" fontId="28" fillId="30" borderId="0" xfId="0" applyFont="1" applyFill="1" applyAlignment="1">
      <alignment vertical="center"/>
    </xf>
    <xf numFmtId="0" fontId="64" fillId="30" borderId="0" xfId="0" applyFont="1" applyFill="1" applyAlignment="1">
      <alignment horizontal="center"/>
    </xf>
    <xf numFmtId="0" fontId="64" fillId="33" borderId="0" xfId="0" applyFont="1" applyFill="1" applyAlignment="1">
      <alignment horizontal="center"/>
    </xf>
    <xf numFmtId="4" fontId="64" fillId="30" borderId="0" xfId="0" applyNumberFormat="1" applyFont="1" applyFill="1" applyAlignment="1">
      <alignment horizontal="center"/>
    </xf>
    <xf numFmtId="167" fontId="64" fillId="30" borderId="0" xfId="0" applyNumberFormat="1" applyFont="1" applyFill="1" applyAlignment="1">
      <alignment horizontal="center"/>
    </xf>
    <xf numFmtId="4" fontId="64" fillId="33" borderId="0" xfId="0" applyNumberFormat="1" applyFont="1" applyFill="1" applyAlignment="1">
      <alignment horizontal="center"/>
    </xf>
    <xf numFmtId="167" fontId="64" fillId="33" borderId="0" xfId="0" applyNumberFormat="1" applyFont="1" applyFill="1" applyAlignment="1">
      <alignment horizontal="center"/>
    </xf>
    <xf numFmtId="166" fontId="64" fillId="33" borderId="0" xfId="0" applyNumberFormat="1" applyFont="1" applyFill="1" applyAlignment="1">
      <alignment horizontal="right"/>
    </xf>
    <xf numFmtId="4" fontId="64" fillId="30" borderId="0" xfId="0" applyNumberFormat="1" applyFont="1" applyFill="1" applyAlignment="1">
      <alignment horizontal="right"/>
    </xf>
    <xf numFmtId="167" fontId="0" fillId="30" borderId="0" xfId="0" applyNumberFormat="1" applyFill="1"/>
    <xf numFmtId="4" fontId="64" fillId="33" borderId="0" xfId="0" applyNumberFormat="1" applyFont="1" applyFill="1" applyAlignment="1">
      <alignment horizontal="right"/>
    </xf>
    <xf numFmtId="167" fontId="0" fillId="33" borderId="0" xfId="0" applyNumberFormat="1" applyFill="1"/>
    <xf numFmtId="165" fontId="64" fillId="30" borderId="0" xfId="0" applyNumberFormat="1" applyFont="1" applyFill="1" applyAlignment="1">
      <alignment horizontal="right"/>
    </xf>
    <xf numFmtId="44" fontId="64" fillId="30" borderId="0" xfId="0" applyNumberFormat="1" applyFont="1" applyFill="1" applyAlignment="1">
      <alignment horizontal="right"/>
    </xf>
    <xf numFmtId="0" fontId="0" fillId="30" borderId="0" xfId="0" applyFill="1" applyAlignment="1">
      <alignment vertical="top"/>
    </xf>
    <xf numFmtId="0" fontId="0" fillId="34" borderId="0" xfId="0" applyFill="1" applyAlignment="1">
      <alignment vertical="top"/>
    </xf>
    <xf numFmtId="0" fontId="0" fillId="0" borderId="0" xfId="0" applyAlignment="1">
      <alignment vertical="top"/>
    </xf>
    <xf numFmtId="0" fontId="59" fillId="30" borderId="0" xfId="0" applyFont="1" applyFill="1" applyAlignment="1">
      <alignment vertical="center"/>
    </xf>
    <xf numFmtId="0" fontId="59" fillId="34" borderId="0" xfId="0" applyFont="1" applyFill="1" applyAlignment="1">
      <alignment vertical="center"/>
    </xf>
    <xf numFmtId="0" fontId="59" fillId="0" borderId="0" xfId="0" applyFont="1" applyAlignment="1">
      <alignment vertical="center"/>
    </xf>
    <xf numFmtId="0" fontId="23" fillId="0" borderId="0" xfId="0" applyFont="1" applyAlignment="1">
      <alignment horizontal="right"/>
    </xf>
    <xf numFmtId="0" fontId="23" fillId="36" borderId="0" xfId="0" applyFont="1" applyFill="1" applyAlignment="1">
      <alignment horizontal="center"/>
    </xf>
    <xf numFmtId="1" fontId="0" fillId="36" borderId="0" xfId="0" applyNumberFormat="1" applyFill="1"/>
    <xf numFmtId="0" fontId="21" fillId="0" borderId="56" xfId="0" applyFont="1" applyBorder="1" applyAlignment="1">
      <alignment horizontal="center"/>
    </xf>
    <xf numFmtId="166" fontId="64" fillId="30" borderId="57" xfId="0" applyNumberFormat="1" applyFont="1" applyFill="1" applyBorder="1" applyAlignment="1">
      <alignment horizontal="center"/>
    </xf>
    <xf numFmtId="166" fontId="64" fillId="33" borderId="58" xfId="0" applyNumberFormat="1" applyFont="1" applyFill="1" applyBorder="1" applyAlignment="1">
      <alignment horizontal="center"/>
    </xf>
    <xf numFmtId="166" fontId="64" fillId="30" borderId="58" xfId="0" applyNumberFormat="1" applyFont="1" applyFill="1" applyBorder="1" applyAlignment="1">
      <alignment horizontal="center"/>
    </xf>
    <xf numFmtId="166" fontId="64" fillId="33" borderId="56" xfId="0" applyNumberFormat="1" applyFont="1" applyFill="1" applyBorder="1" applyAlignment="1">
      <alignment horizontal="center"/>
    </xf>
    <xf numFmtId="2" fontId="64" fillId="30" borderId="57" xfId="0" applyNumberFormat="1" applyFont="1" applyFill="1" applyBorder="1" applyAlignment="1">
      <alignment horizontal="center"/>
    </xf>
    <xf numFmtId="2" fontId="64" fillId="33" borderId="58" xfId="0" applyNumberFormat="1" applyFont="1" applyFill="1" applyBorder="1" applyAlignment="1">
      <alignment horizontal="center"/>
    </xf>
    <xf numFmtId="0" fontId="81" fillId="37" borderId="59" xfId="0" applyFont="1" applyFill="1" applyBorder="1"/>
    <xf numFmtId="0" fontId="82" fillId="38" borderId="0" xfId="0" applyFont="1" applyFill="1"/>
    <xf numFmtId="49" fontId="34" fillId="35" borderId="60" xfId="0" applyNumberFormat="1" applyFont="1" applyFill="1" applyBorder="1" applyAlignment="1">
      <alignment textRotation="90" wrapText="1"/>
    </xf>
    <xf numFmtId="0" fontId="83" fillId="37" borderId="53" xfId="0" applyFont="1" applyFill="1" applyBorder="1" applyAlignment="1">
      <alignment horizontal="left" vertical="center"/>
    </xf>
    <xf numFmtId="171" fontId="83" fillId="37" borderId="53" xfId="0" applyNumberFormat="1" applyFont="1" applyFill="1" applyBorder="1" applyAlignment="1">
      <alignment horizontal="left" vertical="center"/>
    </xf>
    <xf numFmtId="0" fontId="84" fillId="37" borderId="61" xfId="0" applyFont="1" applyFill="1" applyBorder="1" applyAlignment="1">
      <alignment horizontal="center" vertical="center"/>
    </xf>
    <xf numFmtId="0" fontId="84" fillId="37" borderId="62" xfId="0" applyFont="1" applyFill="1" applyBorder="1" applyAlignment="1">
      <alignment horizontal="center" vertical="center"/>
    </xf>
    <xf numFmtId="0" fontId="84" fillId="37" borderId="63" xfId="0" applyFont="1" applyFill="1" applyBorder="1" applyAlignment="1">
      <alignment horizontal="center" vertical="center"/>
    </xf>
    <xf numFmtId="0" fontId="83" fillId="39" borderId="53" xfId="0" applyFont="1" applyFill="1" applyBorder="1" applyAlignment="1">
      <alignment horizontal="left" vertical="center"/>
    </xf>
    <xf numFmtId="171" fontId="83" fillId="39" borderId="53" xfId="0" applyNumberFormat="1" applyFont="1" applyFill="1" applyBorder="1" applyAlignment="1">
      <alignment horizontal="left" vertical="center"/>
    </xf>
    <xf numFmtId="0" fontId="84" fillId="39" borderId="61" xfId="0" applyFont="1" applyFill="1" applyBorder="1" applyAlignment="1">
      <alignment horizontal="center" vertical="center"/>
    </xf>
    <xf numFmtId="0" fontId="84" fillId="39" borderId="62" xfId="0" applyFont="1" applyFill="1" applyBorder="1" applyAlignment="1">
      <alignment horizontal="center" vertical="center"/>
    </xf>
    <xf numFmtId="0" fontId="84" fillId="39" borderId="63" xfId="0" applyFont="1" applyFill="1" applyBorder="1" applyAlignment="1">
      <alignment horizontal="center" vertical="center"/>
    </xf>
    <xf numFmtId="0" fontId="85" fillId="0" borderId="0" xfId="0" applyFont="1" applyAlignment="1">
      <alignment horizontal="left" vertical="center"/>
    </xf>
    <xf numFmtId="0" fontId="28" fillId="0" borderId="0" xfId="0" applyFont="1" applyAlignment="1">
      <alignment horizontal="center"/>
    </xf>
    <xf numFmtId="0" fontId="86" fillId="37" borderId="61" xfId="0" applyFont="1" applyFill="1" applyBorder="1" applyAlignment="1">
      <alignment horizontal="center" vertical="center"/>
    </xf>
    <xf numFmtId="0" fontId="86" fillId="37" borderId="62" xfId="0" applyFont="1" applyFill="1" applyBorder="1" applyAlignment="1">
      <alignment horizontal="center" vertical="center"/>
    </xf>
    <xf numFmtId="0" fontId="86" fillId="37" borderId="63" xfId="0" applyFont="1" applyFill="1" applyBorder="1" applyAlignment="1">
      <alignment horizontal="center" vertical="center"/>
    </xf>
    <xf numFmtId="0" fontId="86" fillId="39" borderId="61" xfId="0" applyFont="1" applyFill="1" applyBorder="1" applyAlignment="1">
      <alignment horizontal="center" vertical="center"/>
    </xf>
    <xf numFmtId="0" fontId="86" fillId="39" borderId="62" xfId="0" applyFont="1" applyFill="1" applyBorder="1" applyAlignment="1">
      <alignment horizontal="center" vertical="center"/>
    </xf>
    <xf numFmtId="0" fontId="86" fillId="39" borderId="63" xfId="0" applyFont="1" applyFill="1" applyBorder="1" applyAlignment="1">
      <alignment horizontal="center" vertical="center"/>
    </xf>
    <xf numFmtId="0" fontId="60" fillId="35" borderId="0" xfId="0" applyFont="1" applyFill="1" applyAlignment="1">
      <alignment horizontal="left" wrapText="1"/>
    </xf>
    <xf numFmtId="0" fontId="31" fillId="35" borderId="0" xfId="0" applyFont="1" applyFill="1" applyAlignment="1">
      <alignment horizontal="left" wrapText="1"/>
    </xf>
    <xf numFmtId="0" fontId="59" fillId="30" borderId="0" xfId="0" applyFont="1" applyFill="1" applyAlignment="1">
      <alignment horizontal="left" wrapText="1"/>
    </xf>
    <xf numFmtId="0" fontId="19" fillId="30" borderId="0" xfId="0" applyFont="1" applyFill="1" applyAlignment="1">
      <alignment horizontal="center"/>
    </xf>
    <xf numFmtId="164" fontId="64" fillId="30" borderId="0" xfId="0" applyNumberFormat="1" applyFont="1" applyFill="1"/>
    <xf numFmtId="0" fontId="64" fillId="30" borderId="0" xfId="0" applyFont="1" applyFill="1"/>
    <xf numFmtId="0" fontId="64" fillId="30" borderId="0" xfId="0" applyFont="1" applyFill="1" applyAlignment="1">
      <alignment horizontal="left"/>
    </xf>
    <xf numFmtId="49" fontId="40" fillId="35" borderId="32" xfId="0" applyNumberFormat="1" applyFont="1" applyFill="1" applyBorder="1" applyAlignment="1">
      <alignment horizontal="center"/>
    </xf>
    <xf numFmtId="49" fontId="31" fillId="35" borderId="32" xfId="0" applyNumberFormat="1" applyFont="1" applyFill="1" applyBorder="1" applyAlignment="1">
      <alignment horizontal="center"/>
    </xf>
    <xf numFmtId="49" fontId="31" fillId="35" borderId="7" xfId="0" applyNumberFormat="1" applyFont="1" applyFill="1" applyBorder="1" applyAlignment="1">
      <alignment horizontal="center"/>
    </xf>
    <xf numFmtId="0" fontId="0" fillId="33" borderId="0" xfId="0" applyFill="1" applyAlignment="1">
      <alignment horizontal="right" indent="2"/>
    </xf>
    <xf numFmtId="0" fontId="0" fillId="0" borderId="0" xfId="0" applyAlignment="1">
      <alignment horizontal="right" indent="2"/>
    </xf>
    <xf numFmtId="166" fontId="0" fillId="33" borderId="31" xfId="0" applyNumberFormat="1" applyFill="1" applyBorder="1" applyAlignment="1">
      <alignment horizontal="right" indent="2"/>
    </xf>
    <xf numFmtId="166" fontId="0" fillId="33" borderId="29" xfId="0" applyNumberFormat="1" applyFill="1" applyBorder="1" applyAlignment="1">
      <alignment horizontal="right" indent="2"/>
    </xf>
    <xf numFmtId="166" fontId="0" fillId="0" borderId="0" xfId="0" applyNumberFormat="1" applyAlignment="1">
      <alignment horizontal="right" indent="2"/>
    </xf>
    <xf numFmtId="166" fontId="0" fillId="0" borderId="27" xfId="0" applyNumberFormat="1" applyBorder="1" applyAlignment="1">
      <alignment horizontal="right" indent="2"/>
    </xf>
    <xf numFmtId="0" fontId="23" fillId="0" borderId="25" xfId="0" applyFont="1" applyBorder="1" applyAlignment="1">
      <alignment horizontal="center" vertical="center" wrapText="1"/>
    </xf>
    <xf numFmtId="0" fontId="23" fillId="0" borderId="34" xfId="0" applyFont="1" applyBorder="1" applyAlignment="1">
      <alignment horizontal="center" vertical="center" wrapText="1"/>
    </xf>
    <xf numFmtId="0" fontId="23" fillId="0" borderId="44" xfId="0" applyFont="1" applyBorder="1" applyAlignment="1">
      <alignment horizontal="center" vertical="center" wrapText="1"/>
    </xf>
    <xf numFmtId="0" fontId="23" fillId="0" borderId="49" xfId="0" applyFont="1" applyBorder="1" applyAlignment="1">
      <alignment horizontal="center" vertical="center" wrapText="1"/>
    </xf>
    <xf numFmtId="0" fontId="23" fillId="0" borderId="0" xfId="0" applyFont="1" applyAlignment="1">
      <alignment horizontal="center"/>
    </xf>
    <xf numFmtId="0" fontId="23" fillId="0" borderId="45" xfId="0" applyFont="1" applyBorder="1" applyAlignment="1">
      <alignment horizontal="center" wrapText="1"/>
    </xf>
    <xf numFmtId="0" fontId="23" fillId="0" borderId="47" xfId="0" applyFont="1" applyBorder="1" applyAlignment="1">
      <alignment horizontal="center" wrapText="1"/>
    </xf>
    <xf numFmtId="0" fontId="0" fillId="33" borderId="26" xfId="0" applyFill="1" applyBorder="1"/>
    <xf numFmtId="0" fontId="0" fillId="33" borderId="36" xfId="0" applyFill="1" applyBorder="1"/>
    <xf numFmtId="0" fontId="23" fillId="0" borderId="46" xfId="0" applyFont="1" applyBorder="1" applyAlignment="1">
      <alignment horizontal="center" wrapText="1"/>
    </xf>
    <xf numFmtId="0" fontId="0" fillId="0" borderId="26" xfId="0" applyBorder="1" applyAlignment="1">
      <alignment horizontal="right" indent="2"/>
    </xf>
    <xf numFmtId="0" fontId="27" fillId="35" borderId="24" xfId="0" applyFont="1" applyFill="1" applyBorder="1" applyAlignment="1">
      <alignment horizontal="center" vertical="center"/>
    </xf>
    <xf numFmtId="0" fontId="27" fillId="35" borderId="35" xfId="0" applyFont="1" applyFill="1" applyBorder="1" applyAlignment="1">
      <alignment horizontal="center" vertical="center"/>
    </xf>
    <xf numFmtId="0" fontId="23" fillId="30" borderId="44" xfId="0" applyFont="1" applyFill="1" applyBorder="1" applyAlignment="1">
      <alignment horizontal="center" vertical="center" wrapText="1"/>
    </xf>
    <xf numFmtId="0" fontId="23" fillId="30" borderId="49" xfId="0" applyFont="1" applyFill="1" applyBorder="1" applyAlignment="1">
      <alignment horizontal="center" vertical="center" wrapText="1"/>
    </xf>
    <xf numFmtId="0" fontId="0" fillId="33" borderId="30" xfId="0" applyFill="1" applyBorder="1" applyAlignment="1">
      <alignment horizontal="right" indent="2"/>
    </xf>
    <xf numFmtId="166" fontId="0" fillId="33" borderId="0" xfId="0" applyNumberFormat="1" applyFill="1" applyAlignment="1">
      <alignment horizontal="right" indent="2"/>
    </xf>
    <xf numFmtId="166" fontId="0" fillId="33" borderId="27" xfId="0" applyNumberFormat="1" applyFill="1" applyBorder="1" applyAlignment="1">
      <alignment horizontal="right" indent="2"/>
    </xf>
    <xf numFmtId="166" fontId="0" fillId="33" borderId="30" xfId="0" applyNumberFormat="1" applyFill="1" applyBorder="1" applyAlignment="1">
      <alignment horizontal="right" indent="2"/>
    </xf>
    <xf numFmtId="166" fontId="0" fillId="33" borderId="25" xfId="0" applyNumberFormat="1" applyFill="1" applyBorder="1" applyAlignment="1">
      <alignment horizontal="right" indent="2"/>
    </xf>
    <xf numFmtId="0" fontId="0" fillId="36" borderId="0" xfId="0" applyFill="1" applyAlignment="1">
      <alignment horizontal="center" vertical="center" wrapText="1"/>
    </xf>
    <xf numFmtId="166" fontId="23" fillId="36" borderId="0" xfId="0" applyNumberFormat="1" applyFont="1" applyFill="1" applyAlignment="1">
      <alignment horizontal="center"/>
    </xf>
    <xf numFmtId="0" fontId="0" fillId="33" borderId="31" xfId="0" applyFill="1" applyBorder="1" applyAlignment="1">
      <alignment horizontal="right" indent="2"/>
    </xf>
    <xf numFmtId="0" fontId="0" fillId="33" borderId="28" xfId="0" applyFill="1" applyBorder="1" applyAlignment="1">
      <alignment horizontal="right" indent="2"/>
    </xf>
    <xf numFmtId="0" fontId="0" fillId="33" borderId="24" xfId="0" applyFill="1" applyBorder="1" applyAlignment="1">
      <alignment horizontal="right" indent="2"/>
    </xf>
    <xf numFmtId="0" fontId="0" fillId="33" borderId="26" xfId="0" applyFill="1" applyBorder="1" applyAlignment="1">
      <alignment horizontal="right" indent="2"/>
    </xf>
    <xf numFmtId="0" fontId="23" fillId="0" borderId="35" xfId="0" applyFont="1" applyBorder="1" applyAlignment="1">
      <alignment horizontal="center" vertical="center" wrapText="1"/>
    </xf>
    <xf numFmtId="0" fontId="23" fillId="0" borderId="7"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32" xfId="0" applyFont="1" applyBorder="1" applyAlignment="1">
      <alignment horizontal="center" vertical="center" wrapText="1"/>
    </xf>
    <xf numFmtId="0" fontId="27" fillId="36" borderId="0" xfId="0" applyFont="1" applyFill="1" applyAlignment="1">
      <alignment horizontal="center" vertical="center"/>
    </xf>
    <xf numFmtId="1" fontId="64" fillId="36" borderId="0" xfId="0" applyNumberFormat="1" applyFont="1" applyFill="1"/>
    <xf numFmtId="0" fontId="23" fillId="36" borderId="0" xfId="0" applyFont="1" applyFill="1" applyAlignment="1">
      <alignment horizontal="center"/>
    </xf>
    <xf numFmtId="0" fontId="0" fillId="33" borderId="24" xfId="0" applyFill="1" applyBorder="1"/>
    <xf numFmtId="0" fontId="0" fillId="33" borderId="35" xfId="0" applyFill="1" applyBorder="1"/>
    <xf numFmtId="0" fontId="0" fillId="33" borderId="28" xfId="0" applyFill="1" applyBorder="1"/>
    <xf numFmtId="0" fontId="0" fillId="33" borderId="37" xfId="0" applyFill="1" applyBorder="1"/>
    <xf numFmtId="0" fontId="0" fillId="0" borderId="26" xfId="0" applyBorder="1"/>
    <xf numFmtId="0" fontId="0" fillId="0" borderId="36" xfId="0" applyBorder="1"/>
    <xf numFmtId="0" fontId="64" fillId="33" borderId="28" xfId="0" applyFont="1" applyFill="1" applyBorder="1"/>
    <xf numFmtId="0" fontId="64" fillId="33" borderId="37" xfId="0" applyFont="1" applyFill="1" applyBorder="1"/>
    <xf numFmtId="0" fontId="25" fillId="0" borderId="0" xfId="0" applyFont="1" applyAlignment="1">
      <alignment vertical="center"/>
    </xf>
    <xf numFmtId="0" fontId="0" fillId="0" borderId="24" xfId="0" applyBorder="1"/>
    <xf numFmtId="0" fontId="0" fillId="0" borderId="35" xfId="0" applyBorder="1"/>
    <xf numFmtId="0" fontId="64" fillId="30" borderId="0" xfId="0" applyFont="1" applyFill="1" applyAlignment="1">
      <alignment vertical="center"/>
    </xf>
    <xf numFmtId="164" fontId="64" fillId="30" borderId="0" xfId="0" applyNumberFormat="1" applyFont="1" applyFill="1" applyAlignment="1">
      <alignment vertical="center"/>
    </xf>
    <xf numFmtId="0" fontId="64" fillId="0" borderId="26" xfId="0" applyFont="1" applyBorder="1"/>
    <xf numFmtId="0" fontId="64" fillId="0" borderId="36" xfId="0" applyFont="1" applyBorder="1"/>
    <xf numFmtId="0" fontId="64" fillId="33" borderId="26" xfId="0" applyFont="1" applyFill="1" applyBorder="1"/>
    <xf numFmtId="0" fontId="64" fillId="33" borderId="36" xfId="0" applyFont="1" applyFill="1" applyBorder="1"/>
    <xf numFmtId="0" fontId="27" fillId="35" borderId="0" xfId="0" applyFont="1" applyFill="1" applyAlignment="1">
      <alignment horizontal="center" vertical="center"/>
    </xf>
    <xf numFmtId="0" fontId="27" fillId="35" borderId="48" xfId="0" applyFont="1" applyFill="1" applyBorder="1" applyAlignment="1">
      <alignment horizontal="center" vertical="center"/>
    </xf>
    <xf numFmtId="0" fontId="64" fillId="0" borderId="24" xfId="0" applyFont="1" applyBorder="1"/>
    <xf numFmtId="0" fontId="64" fillId="0" borderId="35" xfId="0" applyFont="1" applyBorder="1"/>
    <xf numFmtId="0" fontId="27" fillId="35" borderId="7" xfId="0" applyFont="1" applyFill="1" applyBorder="1" applyAlignment="1">
      <alignment horizontal="center" vertical="center"/>
    </xf>
    <xf numFmtId="0" fontId="29" fillId="0" borderId="0" xfId="0" applyFont="1" applyAlignment="1">
      <alignment horizontal="center"/>
    </xf>
    <xf numFmtId="0" fontId="23" fillId="30" borderId="25" xfId="0" applyFont="1" applyFill="1" applyBorder="1" applyAlignment="1">
      <alignment horizontal="center" vertical="center" wrapText="1"/>
    </xf>
    <xf numFmtId="0" fontId="23" fillId="30" borderId="34" xfId="0" applyFont="1" applyFill="1" applyBorder="1" applyAlignment="1">
      <alignment horizontal="center" vertical="center" wrapText="1"/>
    </xf>
    <xf numFmtId="0" fontId="21" fillId="0" borderId="55" xfId="0" applyFont="1" applyBorder="1" applyAlignment="1">
      <alignment horizontal="center" vertical="center"/>
    </xf>
    <xf numFmtId="0" fontId="24" fillId="0" borderId="52" xfId="0" applyFont="1" applyBorder="1" applyAlignment="1">
      <alignment horizontal="center"/>
    </xf>
    <xf numFmtId="0" fontId="21" fillId="0" borderId="55" xfId="0" applyFont="1" applyBorder="1" applyAlignment="1">
      <alignment horizontal="center" vertical="center" wrapText="1"/>
    </xf>
    <xf numFmtId="164" fontId="64" fillId="30" borderId="52" xfId="0" applyNumberFormat="1" applyFont="1" applyFill="1" applyBorder="1"/>
    <xf numFmtId="0" fontId="63" fillId="0" borderId="52" xfId="0" applyFont="1" applyBorder="1" applyAlignment="1">
      <alignment horizontal="left" wrapText="1"/>
    </xf>
    <xf numFmtId="0" fontId="23" fillId="0" borderId="52" xfId="0" applyFont="1" applyBorder="1" applyAlignment="1">
      <alignment horizontal="right"/>
    </xf>
    <xf numFmtId="0" fontId="10" fillId="35" borderId="7" xfId="0" applyFont="1" applyFill="1" applyBorder="1" applyAlignment="1">
      <alignment horizontal="center" vertical="center"/>
    </xf>
    <xf numFmtId="164" fontId="29" fillId="30" borderId="52" xfId="0" applyNumberFormat="1" applyFont="1" applyFill="1" applyBorder="1" applyAlignment="1">
      <alignment horizontal="right"/>
    </xf>
    <xf numFmtId="0" fontId="80" fillId="0" borderId="54" xfId="0" applyFont="1" applyBorder="1" applyAlignment="1">
      <alignment horizontal="center" vertical="center"/>
    </xf>
    <xf numFmtId="0" fontId="0" fillId="0" borderId="0" xfId="0"/>
    <xf numFmtId="0" fontId="0" fillId="0" borderId="0" xfId="0" applyAlignment="1">
      <alignment horizontal="left" vertical="center"/>
    </xf>
    <xf numFmtId="170" fontId="0" fillId="0" borderId="0" xfId="0" applyNumberFormat="1" applyAlignment="1">
      <alignment horizontal="left" vertical="center"/>
    </xf>
    <xf numFmtId="0" fontId="83" fillId="37" borderId="53" xfId="0" applyFont="1" applyFill="1" applyBorder="1" applyAlignment="1">
      <alignment horizontal="right" vertical="center"/>
    </xf>
    <xf numFmtId="0" fontId="83" fillId="39" borderId="53" xfId="0" applyFont="1" applyFill="1" applyBorder="1" applyAlignment="1">
      <alignment horizontal="right" vertical="center"/>
    </xf>
    <xf numFmtId="0" fontId="0" fillId="0" borderId="0" xfId="0" applyAlignment="1">
      <alignment horizontal="center"/>
    </xf>
    <xf numFmtId="0" fontId="23" fillId="0" borderId="0" xfId="0" applyFont="1"/>
    <xf numFmtId="0" fontId="58" fillId="0" borderId="0" xfId="0" applyFont="1" applyAlignment="1">
      <alignment horizontal="center"/>
    </xf>
    <xf numFmtId="0" fontId="58" fillId="33" borderId="31" xfId="0" applyFont="1" applyFill="1" applyBorder="1" applyAlignment="1">
      <alignment horizontal="center"/>
    </xf>
    <xf numFmtId="0" fontId="58" fillId="33" borderId="29" xfId="0" applyFont="1" applyFill="1" applyBorder="1" applyAlignment="1">
      <alignment horizontal="center"/>
    </xf>
    <xf numFmtId="0" fontId="58" fillId="33" borderId="28" xfId="0" applyFont="1" applyFill="1" applyBorder="1" applyAlignment="1">
      <alignment horizontal="center"/>
    </xf>
    <xf numFmtId="0" fontId="58" fillId="33" borderId="0" xfId="0" applyFont="1" applyFill="1" applyAlignment="1">
      <alignment horizontal="center"/>
    </xf>
    <xf numFmtId="0" fontId="58" fillId="33" borderId="26" xfId="0" applyFont="1" applyFill="1" applyBorder="1" applyAlignment="1">
      <alignment horizontal="center"/>
    </xf>
    <xf numFmtId="0" fontId="58" fillId="0" borderId="27" xfId="0" applyFont="1" applyBorder="1" applyAlignment="1">
      <alignment horizontal="center"/>
    </xf>
    <xf numFmtId="0" fontId="12" fillId="0" borderId="0" xfId="0" applyFont="1" applyAlignment="1">
      <alignment horizontal="center"/>
    </xf>
    <xf numFmtId="0" fontId="58" fillId="33" borderId="27" xfId="0" applyFont="1" applyFill="1" applyBorder="1" applyAlignment="1">
      <alignment horizontal="center"/>
    </xf>
    <xf numFmtId="0" fontId="58" fillId="0" borderId="30" xfId="0" applyFont="1" applyBorder="1" applyAlignment="1">
      <alignment horizontal="center"/>
    </xf>
    <xf numFmtId="0" fontId="58" fillId="0" borderId="24" xfId="0" applyFont="1" applyBorder="1" applyAlignment="1">
      <alignment horizontal="center"/>
    </xf>
    <xf numFmtId="0" fontId="19" fillId="0" borderId="0" xfId="0" applyFont="1" applyAlignment="1">
      <alignment horizontal="center"/>
    </xf>
    <xf numFmtId="0" fontId="58" fillId="0" borderId="25" xfId="0" applyFont="1" applyBorder="1" applyAlignment="1">
      <alignment horizontal="center"/>
    </xf>
    <xf numFmtId="0" fontId="58" fillId="0" borderId="26" xfId="0" applyFont="1" applyBorder="1" applyAlignment="1">
      <alignment horizontal="center"/>
    </xf>
    <xf numFmtId="0" fontId="58" fillId="0" borderId="0" xfId="0" applyFont="1" applyAlignment="1">
      <alignment horizontal="left" wrapText="1"/>
    </xf>
    <xf numFmtId="0" fontId="78" fillId="35" borderId="50" xfId="0" applyFont="1" applyFill="1" applyBorder="1" applyAlignment="1">
      <alignment horizontal="center"/>
    </xf>
    <xf numFmtId="0" fontId="78" fillId="35" borderId="51" xfId="0" applyFont="1" applyFill="1" applyBorder="1" applyAlignment="1">
      <alignment horizontal="center"/>
    </xf>
    <xf numFmtId="0" fontId="59" fillId="0" borderId="0" xfId="0" applyFont="1" applyAlignment="1">
      <alignment horizontal="left" wrapText="1"/>
    </xf>
    <xf numFmtId="0" fontId="23" fillId="30" borderId="45" xfId="0" applyFont="1" applyFill="1" applyBorder="1" applyAlignment="1">
      <alignment horizontal="center"/>
    </xf>
    <xf numFmtId="0" fontId="23" fillId="30" borderId="47" xfId="0" applyFont="1" applyFill="1" applyBorder="1" applyAlignment="1">
      <alignment horizontal="center"/>
    </xf>
    <xf numFmtId="0" fontId="23" fillId="30" borderId="0" xfId="0" applyFont="1" applyFill="1" applyAlignment="1">
      <alignment horizontal="right"/>
    </xf>
    <xf numFmtId="0" fontId="27" fillId="35" borderId="24" xfId="0" applyFont="1" applyFill="1" applyBorder="1"/>
    <xf numFmtId="0" fontId="27" fillId="35" borderId="35" xfId="0" applyFont="1" applyFill="1" applyBorder="1"/>
    <xf numFmtId="0" fontId="27" fillId="35" borderId="32" xfId="0" applyFont="1" applyFill="1" applyBorder="1" applyAlignment="1">
      <alignment horizontal="center"/>
    </xf>
    <xf numFmtId="0" fontId="27" fillId="35" borderId="7" xfId="0" applyFont="1" applyFill="1" applyBorder="1" applyAlignment="1">
      <alignment horizontal="center"/>
    </xf>
    <xf numFmtId="0" fontId="59" fillId="30" borderId="52" xfId="0" applyFont="1" applyFill="1" applyBorder="1" applyAlignment="1">
      <alignment horizontal="left" wrapText="1"/>
    </xf>
    <xf numFmtId="0" fontId="19" fillId="30" borderId="52" xfId="0" applyFont="1" applyFill="1" applyBorder="1" applyAlignment="1">
      <alignment horizontal="center"/>
    </xf>
    <xf numFmtId="49" fontId="30" fillId="35" borderId="7" xfId="0" applyNumberFormat="1" applyFont="1" applyFill="1" applyBorder="1" applyAlignment="1">
      <alignment horizontal="center" vertical="center"/>
    </xf>
    <xf numFmtId="0" fontId="30" fillId="35" borderId="7" xfId="0" applyFont="1" applyFill="1" applyBorder="1" applyAlignment="1">
      <alignment horizontal="center" vertical="center"/>
    </xf>
    <xf numFmtId="0" fontId="64" fillId="30" borderId="52" xfId="0" applyFont="1" applyFill="1" applyBorder="1"/>
    <xf numFmtId="1" fontId="59" fillId="0" borderId="52" xfId="0" applyNumberFormat="1" applyFont="1" applyBorder="1" applyAlignment="1">
      <alignment horizontal="left" wrapText="1"/>
    </xf>
    <xf numFmtId="166" fontId="31" fillId="35" borderId="7" xfId="0" applyNumberFormat="1" applyFont="1" applyFill="1" applyBorder="1" applyAlignment="1">
      <alignment horizontal="center"/>
    </xf>
    <xf numFmtId="0" fontId="5" fillId="0" borderId="7" xfId="0" applyFont="1" applyBorder="1" applyAlignment="1">
      <alignment horizontal="center"/>
    </xf>
    <xf numFmtId="0" fontId="30" fillId="35" borderId="7" xfId="0" applyFont="1" applyFill="1" applyBorder="1"/>
    <xf numFmtId="0" fontId="30" fillId="35" borderId="7" xfId="0" applyFont="1" applyFill="1" applyBorder="1" applyAlignment="1">
      <alignment horizontal="left"/>
    </xf>
    <xf numFmtId="0" fontId="22" fillId="35" borderId="7" xfId="0" applyFont="1" applyFill="1" applyBorder="1" applyAlignment="1">
      <alignment horizontal="center"/>
    </xf>
    <xf numFmtId="164" fontId="64" fillId="30" borderId="52" xfId="0" applyNumberFormat="1" applyFont="1" applyFill="1" applyBorder="1" applyAlignment="1">
      <alignment horizontal="right"/>
    </xf>
    <xf numFmtId="166" fontId="31" fillId="35" borderId="55" xfId="0" applyNumberFormat="1" applyFont="1" applyFill="1" applyBorder="1" applyAlignment="1">
      <alignment horizontal="center"/>
    </xf>
    <xf numFmtId="0" fontId="30" fillId="35" borderId="55" xfId="0" applyFont="1" applyFill="1" applyBorder="1" applyAlignment="1">
      <alignment horizontal="left"/>
    </xf>
    <xf numFmtId="0" fontId="30" fillId="35" borderId="55" xfId="0" applyFont="1" applyFill="1" applyBorder="1"/>
    <xf numFmtId="0" fontId="59" fillId="0" borderId="52" xfId="0" applyFont="1" applyBorder="1" applyAlignment="1">
      <alignment horizontal="left" wrapText="1"/>
    </xf>
    <xf numFmtId="0" fontId="64" fillId="0" borderId="52" xfId="0" applyFont="1" applyBorder="1" applyAlignment="1">
      <alignment horizontal="right"/>
    </xf>
    <xf numFmtId="49" fontId="22" fillId="35" borderId="7" xfId="0" applyNumberFormat="1" applyFont="1" applyFill="1" applyBorder="1" applyAlignment="1">
      <alignment horizontal="center"/>
    </xf>
    <xf numFmtId="0" fontId="23" fillId="0" borderId="64" xfId="0" applyFont="1" applyBorder="1" applyAlignment="1">
      <alignment horizontal="center" vertical="center" wrapText="1"/>
    </xf>
    <xf numFmtId="0" fontId="2" fillId="33" borderId="55" xfId="0" applyFont="1" applyFill="1" applyBorder="1"/>
    <xf numFmtId="0" fontId="2" fillId="0" borderId="65" xfId="0" applyFont="1" applyBorder="1"/>
    <xf numFmtId="0" fontId="2" fillId="0" borderId="7" xfId="0" applyFont="1" applyBorder="1"/>
    <xf numFmtId="0" fontId="2" fillId="33" borderId="65" xfId="0" applyFont="1" applyFill="1" applyBorder="1"/>
    <xf numFmtId="0" fontId="2" fillId="33" borderId="66" xfId="0" applyFont="1" applyFill="1" applyBorder="1"/>
    <xf numFmtId="0" fontId="2" fillId="0" borderId="55" xfId="0" applyFont="1" applyBorder="1"/>
    <xf numFmtId="0" fontId="2" fillId="0" borderId="66" xfId="0" applyFont="1" applyBorder="1"/>
    <xf numFmtId="0" fontId="64" fillId="0" borderId="0" xfId="0" applyFont="1" applyAlignment="1">
      <alignment horizontal="right"/>
    </xf>
    <xf numFmtId="0" fontId="22" fillId="35" borderId="32" xfId="0" applyFont="1" applyFill="1" applyBorder="1" applyAlignment="1">
      <alignment horizontal="center"/>
    </xf>
    <xf numFmtId="0" fontId="5" fillId="0" borderId="32" xfId="0" applyFont="1" applyBorder="1" applyAlignment="1">
      <alignment horizontal="center"/>
    </xf>
    <xf numFmtId="0" fontId="30" fillId="35" borderId="32" xfId="0" applyFont="1" applyFill="1" applyBorder="1"/>
    <xf numFmtId="166" fontId="31" fillId="35" borderId="32" xfId="0" applyNumberFormat="1" applyFont="1" applyFill="1" applyBorder="1" applyAlignment="1">
      <alignment horizontal="center"/>
    </xf>
    <xf numFmtId="0" fontId="30" fillId="35" borderId="32" xfId="0" applyFont="1" applyFill="1" applyBorder="1" applyAlignment="1">
      <alignment horizontal="left"/>
    </xf>
    <xf numFmtId="0" fontId="58" fillId="0" borderId="52" xfId="0" applyFont="1" applyBorder="1" applyAlignment="1">
      <alignment horizontal="left" wrapText="1"/>
    </xf>
    <xf numFmtId="0" fontId="58" fillId="33" borderId="71" xfId="0" applyFont="1" applyFill="1" applyBorder="1" applyAlignment="1">
      <alignment horizontal="center"/>
    </xf>
    <xf numFmtId="0" fontId="0" fillId="0" borderId="52" xfId="0" applyBorder="1" applyAlignment="1">
      <alignment horizontal="left" vertical="center"/>
    </xf>
    <xf numFmtId="170" fontId="0" fillId="0" borderId="52" xfId="0" applyNumberFormat="1" applyBorder="1" applyAlignment="1">
      <alignment horizontal="left" vertical="center"/>
    </xf>
    <xf numFmtId="0" fontId="58" fillId="0" borderId="71" xfId="0" applyFont="1" applyBorder="1" applyAlignment="1">
      <alignment horizontal="center"/>
    </xf>
    <xf numFmtId="0" fontId="58" fillId="33" borderId="52" xfId="0" applyFont="1" applyFill="1" applyBorder="1" applyAlignment="1">
      <alignment horizontal="center"/>
    </xf>
    <xf numFmtId="0" fontId="58" fillId="0" borderId="52" xfId="0" applyFont="1" applyBorder="1" applyAlignment="1">
      <alignment horizontal="center"/>
    </xf>
    <xf numFmtId="0" fontId="58" fillId="0" borderId="70" xfId="0" applyFont="1" applyBorder="1" applyAlignment="1">
      <alignment horizontal="center"/>
    </xf>
    <xf numFmtId="0" fontId="58" fillId="0" borderId="69" xfId="0" applyFont="1" applyBorder="1" applyAlignment="1">
      <alignment horizontal="center"/>
    </xf>
    <xf numFmtId="0" fontId="19" fillId="0" borderId="52" xfId="0" applyFont="1" applyBorder="1" applyAlignment="1">
      <alignment horizontal="center"/>
    </xf>
    <xf numFmtId="0" fontId="12" fillId="0" borderId="52" xfId="0" applyFont="1" applyBorder="1" applyAlignment="1">
      <alignment horizontal="center"/>
    </xf>
    <xf numFmtId="0" fontId="58" fillId="33" borderId="70" xfId="0" applyFont="1" applyFill="1" applyBorder="1" applyAlignment="1">
      <alignment horizontal="center"/>
    </xf>
    <xf numFmtId="0" fontId="58" fillId="0" borderId="67" xfId="0" applyFont="1" applyBorder="1" applyAlignment="1">
      <alignment horizontal="center"/>
    </xf>
    <xf numFmtId="0" fontId="58" fillId="0" borderId="68" xfId="0" applyFont="1" applyBorder="1" applyAlignment="1">
      <alignment horizontal="center"/>
    </xf>
    <xf numFmtId="0" fontId="58" fillId="33" borderId="72" xfId="0" applyFont="1" applyFill="1" applyBorder="1" applyAlignment="1">
      <alignment horizontal="center"/>
    </xf>
    <xf numFmtId="0" fontId="58" fillId="33" borderId="73" xfId="0" applyFont="1" applyFill="1" applyBorder="1" applyAlignment="1">
      <alignment horizontal="center"/>
    </xf>
    <xf numFmtId="0" fontId="23" fillId="0" borderId="52" xfId="0" applyFont="1" applyBorder="1"/>
    <xf numFmtId="0" fontId="0" fillId="0" borderId="52" xfId="0" applyBorder="1" applyAlignment="1">
      <alignment horizontal="center"/>
    </xf>
    <xf numFmtId="0" fontId="58" fillId="33" borderId="74" xfId="0" applyFont="1" applyFill="1" applyBorder="1" applyAlignment="1">
      <alignment horizontal="center"/>
    </xf>
    <xf numFmtId="0" fontId="0" fillId="0" borderId="52" xfId="0" applyBorder="1"/>
    <xf numFmtId="0" fontId="79" fillId="37" borderId="53" xfId="0" applyFont="1" applyFill="1" applyBorder="1" applyAlignment="1">
      <alignment horizontal="right" vertical="center"/>
    </xf>
    <xf numFmtId="0" fontId="10" fillId="35" borderId="35" xfId="0" applyFont="1" applyFill="1" applyBorder="1" applyAlignment="1">
      <alignment horizontal="center" vertical="center"/>
    </xf>
    <xf numFmtId="0" fontId="23" fillId="0" borderId="0" xfId="0" applyFont="1" applyAlignment="1">
      <alignment horizontal="right"/>
    </xf>
    <xf numFmtId="164" fontId="29" fillId="30" borderId="0" xfId="0" applyNumberFormat="1" applyFont="1" applyFill="1" applyAlignment="1">
      <alignment horizontal="right"/>
    </xf>
    <xf numFmtId="0" fontId="24" fillId="0" borderId="0" xfId="0" applyFont="1" applyAlignment="1">
      <alignment horizontal="center"/>
    </xf>
    <xf numFmtId="0" fontId="2" fillId="0" borderId="0" xfId="0" applyFont="1" applyAlignment="1">
      <alignment horizontal="left" vertical="top" wrapText="1"/>
    </xf>
  </cellXfs>
  <cellStyles count="783">
    <cellStyle name="20% - Accent1" xfId="1" builtinId="30" customBuiltin="1"/>
    <cellStyle name="20% - Accent1 2" xfId="2" xr:uid="{00000000-0005-0000-0000-000001000000}"/>
    <cellStyle name="20% - Accent2" xfId="3" builtinId="34" customBuiltin="1"/>
    <cellStyle name="20% - Accent2 2" xfId="4" xr:uid="{00000000-0005-0000-0000-000003000000}"/>
    <cellStyle name="20% - Accent3" xfId="5" builtinId="38" customBuiltin="1"/>
    <cellStyle name="20% - Accent3 2" xfId="6" xr:uid="{00000000-0005-0000-0000-000005000000}"/>
    <cellStyle name="20% - Accent4" xfId="7" builtinId="42" customBuiltin="1"/>
    <cellStyle name="20% - Accent4 2" xfId="8" xr:uid="{00000000-0005-0000-0000-000007000000}"/>
    <cellStyle name="20% - Accent5" xfId="9" builtinId="46" customBuiltin="1"/>
    <cellStyle name="20% - Accent5 2" xfId="10" xr:uid="{00000000-0005-0000-0000-000009000000}"/>
    <cellStyle name="20% - Accent6" xfId="11" builtinId="50" customBuiltin="1"/>
    <cellStyle name="20% - Accent6 2" xfId="12" xr:uid="{00000000-0005-0000-0000-00000B000000}"/>
    <cellStyle name="40% - Accent1" xfId="13" builtinId="31" customBuiltin="1"/>
    <cellStyle name="40% - Accent1 2" xfId="14" xr:uid="{00000000-0005-0000-0000-00000D000000}"/>
    <cellStyle name="40% - Accent2" xfId="15" builtinId="35" customBuiltin="1"/>
    <cellStyle name="40% - Accent2 2" xfId="16" xr:uid="{00000000-0005-0000-0000-00000F000000}"/>
    <cellStyle name="40% - Accent3" xfId="17" builtinId="39" customBuiltin="1"/>
    <cellStyle name="40% - Accent3 2" xfId="18" xr:uid="{00000000-0005-0000-0000-000011000000}"/>
    <cellStyle name="40% - Accent4" xfId="19" builtinId="43" customBuiltin="1"/>
    <cellStyle name="40% - Accent4 2" xfId="20" xr:uid="{00000000-0005-0000-0000-000013000000}"/>
    <cellStyle name="40% - Accent5" xfId="21" builtinId="47" customBuiltin="1"/>
    <cellStyle name="40% - Accent5 2" xfId="22" xr:uid="{00000000-0005-0000-0000-000015000000}"/>
    <cellStyle name="40% - Accent6" xfId="23" builtinId="51" customBuiltin="1"/>
    <cellStyle name="40% - Accent6 2" xfId="24" xr:uid="{00000000-0005-0000-0000-000017000000}"/>
    <cellStyle name="60% - Accent1" xfId="25" builtinId="32" customBuiltin="1"/>
    <cellStyle name="60% - Accent1 2" xfId="26" xr:uid="{00000000-0005-0000-0000-000019000000}"/>
    <cellStyle name="60% - Accent2" xfId="27" builtinId="36" customBuiltin="1"/>
    <cellStyle name="60% - Accent2 2" xfId="28" xr:uid="{00000000-0005-0000-0000-00001B000000}"/>
    <cellStyle name="60% - Accent3" xfId="29" builtinId="40" customBuiltin="1"/>
    <cellStyle name="60% - Accent3 2" xfId="30" xr:uid="{00000000-0005-0000-0000-00001D000000}"/>
    <cellStyle name="60% - Accent4" xfId="31" builtinId="44" customBuiltin="1"/>
    <cellStyle name="60% - Accent4 2" xfId="32" xr:uid="{00000000-0005-0000-0000-00001F000000}"/>
    <cellStyle name="60% - Accent5" xfId="33" builtinId="48" customBuiltin="1"/>
    <cellStyle name="60% - Accent5 2" xfId="34" xr:uid="{00000000-0005-0000-0000-000021000000}"/>
    <cellStyle name="60% - Accent6" xfId="35" builtinId="52" customBuiltin="1"/>
    <cellStyle name="60% - Accent6 2" xfId="36" xr:uid="{00000000-0005-0000-0000-000023000000}"/>
    <cellStyle name="Accent1" xfId="37" builtinId="29" customBuiltin="1"/>
    <cellStyle name="Accent1 2" xfId="38" xr:uid="{00000000-0005-0000-0000-000025000000}"/>
    <cellStyle name="Accent2" xfId="39" builtinId="33" customBuiltin="1"/>
    <cellStyle name="Accent2 2" xfId="40" xr:uid="{00000000-0005-0000-0000-000027000000}"/>
    <cellStyle name="Accent3" xfId="41" builtinId="37" customBuiltin="1"/>
    <cellStyle name="Accent3 2" xfId="42" xr:uid="{00000000-0005-0000-0000-000029000000}"/>
    <cellStyle name="Accent4" xfId="43" builtinId="41" customBuiltin="1"/>
    <cellStyle name="Accent4 2" xfId="44" xr:uid="{00000000-0005-0000-0000-00002B000000}"/>
    <cellStyle name="Accent5" xfId="45" builtinId="45" customBuiltin="1"/>
    <cellStyle name="Accent5 2" xfId="46" xr:uid="{00000000-0005-0000-0000-00002D000000}"/>
    <cellStyle name="Accent6" xfId="47" builtinId="49" customBuiltin="1"/>
    <cellStyle name="Accent6 2" xfId="48" xr:uid="{00000000-0005-0000-0000-00002F000000}"/>
    <cellStyle name="Bad" xfId="49" builtinId="27" customBuiltin="1"/>
    <cellStyle name="Bad 2" xfId="50" xr:uid="{00000000-0005-0000-0000-000031000000}"/>
    <cellStyle name="Calculation" xfId="51" builtinId="22" customBuiltin="1"/>
    <cellStyle name="Calculation 2" xfId="52" xr:uid="{00000000-0005-0000-0000-000033000000}"/>
    <cellStyle name="Check Cell" xfId="53" builtinId="23" customBuiltin="1"/>
    <cellStyle name="Check Cell 2" xfId="54" xr:uid="{00000000-0005-0000-0000-000035000000}"/>
    <cellStyle name="Comma 2" xfId="55" xr:uid="{00000000-0005-0000-0000-000037000000}"/>
    <cellStyle name="Currency 2" xfId="56" xr:uid="{00000000-0005-0000-0000-00003A000000}"/>
    <cellStyle name="Explanatory Text" xfId="57" builtinId="53" customBuiltin="1"/>
    <cellStyle name="Explanatory Text 2" xfId="58" xr:uid="{00000000-0005-0000-0000-00003C000000}"/>
    <cellStyle name="ExtStyle 0" xfId="59" xr:uid="{00000000-0005-0000-0000-00003D000000}"/>
    <cellStyle name="ExtStyle 0 2" xfId="60" xr:uid="{00000000-0005-0000-0000-00003E000000}"/>
    <cellStyle name="ExtStyle 0 3" xfId="61" xr:uid="{00000000-0005-0000-0000-00003F000000}"/>
    <cellStyle name="ExtStyle 0 4" xfId="62" xr:uid="{00000000-0005-0000-0000-000040000000}"/>
    <cellStyle name="ExtStyle 16" xfId="63" xr:uid="{00000000-0005-0000-0000-000041000000}"/>
    <cellStyle name="ExtStyle 16 2" xfId="64" xr:uid="{00000000-0005-0000-0000-000042000000}"/>
    <cellStyle name="ExtStyle 16 3" xfId="65" xr:uid="{00000000-0005-0000-0000-000043000000}"/>
    <cellStyle name="ExtStyle 16 4" xfId="66" xr:uid="{00000000-0005-0000-0000-000044000000}"/>
    <cellStyle name="ExtStyle 17" xfId="67" xr:uid="{00000000-0005-0000-0000-000045000000}"/>
    <cellStyle name="ExtStyle 17 2" xfId="68" xr:uid="{00000000-0005-0000-0000-000046000000}"/>
    <cellStyle name="ExtStyle 17 3" xfId="69" xr:uid="{00000000-0005-0000-0000-000047000000}"/>
    <cellStyle name="ExtStyle 17 4" xfId="70" xr:uid="{00000000-0005-0000-0000-000048000000}"/>
    <cellStyle name="ExtStyle 18" xfId="71" xr:uid="{00000000-0005-0000-0000-000049000000}"/>
    <cellStyle name="ExtStyle 18 2" xfId="72" xr:uid="{00000000-0005-0000-0000-00004A000000}"/>
    <cellStyle name="ExtStyle 18 3" xfId="73" xr:uid="{00000000-0005-0000-0000-00004B000000}"/>
    <cellStyle name="ExtStyle 18 4" xfId="74" xr:uid="{00000000-0005-0000-0000-00004C000000}"/>
    <cellStyle name="ExtStyle 19" xfId="75" xr:uid="{00000000-0005-0000-0000-00004D000000}"/>
    <cellStyle name="ExtStyle 19 2" xfId="76" xr:uid="{00000000-0005-0000-0000-00004E000000}"/>
    <cellStyle name="ExtStyle 19 3" xfId="77" xr:uid="{00000000-0005-0000-0000-00004F000000}"/>
    <cellStyle name="ExtStyle 19 4" xfId="78" xr:uid="{00000000-0005-0000-0000-000050000000}"/>
    <cellStyle name="ExtStyle 20" xfId="79" xr:uid="{00000000-0005-0000-0000-000051000000}"/>
    <cellStyle name="ExtStyle 20 2" xfId="80" xr:uid="{00000000-0005-0000-0000-000052000000}"/>
    <cellStyle name="ExtStyle 21" xfId="81" xr:uid="{00000000-0005-0000-0000-000053000000}"/>
    <cellStyle name="ExtStyle 21 2" xfId="82" xr:uid="{00000000-0005-0000-0000-000054000000}"/>
    <cellStyle name="ExtStyle 22" xfId="83" xr:uid="{00000000-0005-0000-0000-000055000000}"/>
    <cellStyle name="ExtStyle 22 2" xfId="84" xr:uid="{00000000-0005-0000-0000-000056000000}"/>
    <cellStyle name="ExtStyle 22 3" xfId="85" xr:uid="{00000000-0005-0000-0000-000057000000}"/>
    <cellStyle name="ExtStyle 22 4" xfId="86" xr:uid="{00000000-0005-0000-0000-000058000000}"/>
    <cellStyle name="ExtStyle 28" xfId="87" xr:uid="{00000000-0005-0000-0000-000059000000}"/>
    <cellStyle name="ExtStyle 28 2" xfId="88" xr:uid="{00000000-0005-0000-0000-00005A000000}"/>
    <cellStyle name="ExtStyle 29" xfId="89" xr:uid="{00000000-0005-0000-0000-00005B000000}"/>
    <cellStyle name="ExtStyle 29 2" xfId="90" xr:uid="{00000000-0005-0000-0000-00005C000000}"/>
    <cellStyle name="ExtStyle 30" xfId="91" xr:uid="{00000000-0005-0000-0000-00005D000000}"/>
    <cellStyle name="ExtStyle 30 2" xfId="92" xr:uid="{00000000-0005-0000-0000-00005E000000}"/>
    <cellStyle name="ExtStyle 30 3" xfId="93" xr:uid="{00000000-0005-0000-0000-00005F000000}"/>
    <cellStyle name="ExtStyle 30 4" xfId="94" xr:uid="{00000000-0005-0000-0000-000060000000}"/>
    <cellStyle name="ExtStyle 31" xfId="95" xr:uid="{00000000-0005-0000-0000-000061000000}"/>
    <cellStyle name="ExtStyle 31 2" xfId="96" xr:uid="{00000000-0005-0000-0000-000062000000}"/>
    <cellStyle name="ExtStyle 32" xfId="97" xr:uid="{00000000-0005-0000-0000-000063000000}"/>
    <cellStyle name="ExtStyle 32 2" xfId="98" xr:uid="{00000000-0005-0000-0000-000064000000}"/>
    <cellStyle name="ExtStyle 33" xfId="99" xr:uid="{00000000-0005-0000-0000-000065000000}"/>
    <cellStyle name="ExtStyle 33 2" xfId="100" xr:uid="{00000000-0005-0000-0000-000066000000}"/>
    <cellStyle name="ExtStyle 33 3" xfId="101" xr:uid="{00000000-0005-0000-0000-000067000000}"/>
    <cellStyle name="ExtStyle 33 4" xfId="102" xr:uid="{00000000-0005-0000-0000-000068000000}"/>
    <cellStyle name="ExtStyle 34" xfId="103" xr:uid="{00000000-0005-0000-0000-000069000000}"/>
    <cellStyle name="ExtStyle 34 2" xfId="104" xr:uid="{00000000-0005-0000-0000-00006A000000}"/>
    <cellStyle name="ExtStyle 35" xfId="105" xr:uid="{00000000-0005-0000-0000-00006B000000}"/>
    <cellStyle name="ExtStyle 35 2" xfId="106" xr:uid="{00000000-0005-0000-0000-00006C000000}"/>
    <cellStyle name="ExtStyle 36" xfId="107" xr:uid="{00000000-0005-0000-0000-00006D000000}"/>
    <cellStyle name="ExtStyle 36 2" xfId="108" xr:uid="{00000000-0005-0000-0000-00006E000000}"/>
    <cellStyle name="ExtStyle 36 3" xfId="109" xr:uid="{00000000-0005-0000-0000-00006F000000}"/>
    <cellStyle name="ExtStyle 36 4" xfId="110" xr:uid="{00000000-0005-0000-0000-000070000000}"/>
    <cellStyle name="ExtStyle 37" xfId="111" xr:uid="{00000000-0005-0000-0000-000071000000}"/>
    <cellStyle name="ExtStyle 37 2" xfId="112" xr:uid="{00000000-0005-0000-0000-000072000000}"/>
    <cellStyle name="ExtStyle 38" xfId="113" xr:uid="{00000000-0005-0000-0000-000073000000}"/>
    <cellStyle name="ExtStyle 38 2" xfId="114" xr:uid="{00000000-0005-0000-0000-000074000000}"/>
    <cellStyle name="ExtStyle 39" xfId="115" xr:uid="{00000000-0005-0000-0000-000075000000}"/>
    <cellStyle name="ExtStyle 39 2" xfId="116" xr:uid="{00000000-0005-0000-0000-000076000000}"/>
    <cellStyle name="ExtStyle 39 3" xfId="117" xr:uid="{00000000-0005-0000-0000-000077000000}"/>
    <cellStyle name="ExtStyle 39 4" xfId="118" xr:uid="{00000000-0005-0000-0000-000078000000}"/>
    <cellStyle name="ExtStyle 43" xfId="119" xr:uid="{00000000-0005-0000-0000-000079000000}"/>
    <cellStyle name="ExtStyle 44" xfId="120" xr:uid="{00000000-0005-0000-0000-00007A000000}"/>
    <cellStyle name="ExtStyle 46" xfId="121" xr:uid="{00000000-0005-0000-0000-00007B000000}"/>
    <cellStyle name="ExtStyle 47" xfId="122" xr:uid="{00000000-0005-0000-0000-00007C000000}"/>
    <cellStyle name="ExtStyle 69" xfId="123" xr:uid="{00000000-0005-0000-0000-00007D000000}"/>
    <cellStyle name="ExtStyle 75" xfId="124" xr:uid="{00000000-0005-0000-0000-00007E000000}"/>
    <cellStyle name="ExtStyle 82" xfId="125" xr:uid="{00000000-0005-0000-0000-00007F000000}"/>
    <cellStyle name="Good" xfId="126" builtinId="26" customBuiltin="1"/>
    <cellStyle name="Good 2" xfId="127" xr:uid="{00000000-0005-0000-0000-000081000000}"/>
    <cellStyle name="Heading 1" xfId="128" builtinId="16" customBuiltin="1"/>
    <cellStyle name="Heading 1 2" xfId="129" xr:uid="{00000000-0005-0000-0000-000083000000}"/>
    <cellStyle name="Heading 2" xfId="130" builtinId="17" customBuiltin="1"/>
    <cellStyle name="Heading 2 2" xfId="131" xr:uid="{00000000-0005-0000-0000-000085000000}"/>
    <cellStyle name="Heading 3" xfId="132" builtinId="18" customBuiltin="1"/>
    <cellStyle name="Heading 3 2" xfId="133" xr:uid="{00000000-0005-0000-0000-000087000000}"/>
    <cellStyle name="Heading 4" xfId="134" builtinId="19" customBuiltin="1"/>
    <cellStyle name="Heading 4 2" xfId="135" xr:uid="{00000000-0005-0000-0000-000089000000}"/>
    <cellStyle name="Hyperlink 2" xfId="136" xr:uid="{00000000-0005-0000-0000-00008A000000}"/>
    <cellStyle name="Input" xfId="137" builtinId="20" customBuiltin="1"/>
    <cellStyle name="Input 2" xfId="138" xr:uid="{00000000-0005-0000-0000-00008C000000}"/>
    <cellStyle name="Linked Cell" xfId="139" builtinId="24" customBuiltin="1"/>
    <cellStyle name="Linked Cell 2" xfId="140" xr:uid="{00000000-0005-0000-0000-00008E000000}"/>
    <cellStyle name="Neutral" xfId="141" builtinId="28" customBuiltin="1"/>
    <cellStyle name="Neutral 2" xfId="142" xr:uid="{00000000-0005-0000-0000-000090000000}"/>
    <cellStyle name="Normal" xfId="0" builtinId="0"/>
    <cellStyle name="Normal 2" xfId="143" xr:uid="{00000000-0005-0000-0000-000092000000}"/>
    <cellStyle name="Normal 3" xfId="144" xr:uid="{00000000-0005-0000-0000-000093000000}"/>
    <cellStyle name="Note" xfId="145" builtinId="10" customBuiltin="1"/>
    <cellStyle name="Note 2" xfId="146" xr:uid="{00000000-0005-0000-0000-000095000000}"/>
    <cellStyle name="Note 3" xfId="147" xr:uid="{00000000-0005-0000-0000-000096000000}"/>
    <cellStyle name="Note 4" xfId="148" xr:uid="{00000000-0005-0000-0000-000097000000}"/>
    <cellStyle name="Output" xfId="149" builtinId="21" customBuiltin="1"/>
    <cellStyle name="Output 2" xfId="150" xr:uid="{00000000-0005-0000-0000-000099000000}"/>
    <cellStyle name="Percent 2" xfId="151" xr:uid="{00000000-0005-0000-0000-00009B000000}"/>
    <cellStyle name="Style 1025" xfId="152" xr:uid="{00000000-0005-0000-0000-00009C000000}"/>
    <cellStyle name="Style 1025 2" xfId="153" xr:uid="{00000000-0005-0000-0000-00009D000000}"/>
    <cellStyle name="Style 1101" xfId="154" xr:uid="{00000000-0005-0000-0000-00009E000000}"/>
    <cellStyle name="Style 1101 2" xfId="155" xr:uid="{00000000-0005-0000-0000-00009F000000}"/>
    <cellStyle name="Style 1103" xfId="156" xr:uid="{00000000-0005-0000-0000-0000A0000000}"/>
    <cellStyle name="Style 1103 2" xfId="157" xr:uid="{00000000-0005-0000-0000-0000A1000000}"/>
    <cellStyle name="Style 1103 3" xfId="158" xr:uid="{00000000-0005-0000-0000-0000A2000000}"/>
    <cellStyle name="Style 1103 4" xfId="159" xr:uid="{00000000-0005-0000-0000-0000A3000000}"/>
    <cellStyle name="Style 1104" xfId="160" xr:uid="{00000000-0005-0000-0000-0000A4000000}"/>
    <cellStyle name="Style 1104 2" xfId="161" xr:uid="{00000000-0005-0000-0000-0000A5000000}"/>
    <cellStyle name="Style 1104 3" xfId="162" xr:uid="{00000000-0005-0000-0000-0000A6000000}"/>
    <cellStyle name="Style 1104 4" xfId="163" xr:uid="{00000000-0005-0000-0000-0000A7000000}"/>
    <cellStyle name="Style 1105" xfId="164" xr:uid="{00000000-0005-0000-0000-0000A8000000}"/>
    <cellStyle name="Style 1105 2" xfId="165" xr:uid="{00000000-0005-0000-0000-0000A9000000}"/>
    <cellStyle name="Style 1105 3" xfId="166" xr:uid="{00000000-0005-0000-0000-0000AA000000}"/>
    <cellStyle name="Style 1105 4" xfId="167" xr:uid="{00000000-0005-0000-0000-0000AB000000}"/>
    <cellStyle name="Style 1106" xfId="168" xr:uid="{00000000-0005-0000-0000-0000AC000000}"/>
    <cellStyle name="Style 1106 2" xfId="169" xr:uid="{00000000-0005-0000-0000-0000AD000000}"/>
    <cellStyle name="Style 1106 3" xfId="170" xr:uid="{00000000-0005-0000-0000-0000AE000000}"/>
    <cellStyle name="Style 1106 4" xfId="171" xr:uid="{00000000-0005-0000-0000-0000AF000000}"/>
    <cellStyle name="Style 1107" xfId="172" xr:uid="{00000000-0005-0000-0000-0000B0000000}"/>
    <cellStyle name="Style 1107 2" xfId="173" xr:uid="{00000000-0005-0000-0000-0000B1000000}"/>
    <cellStyle name="Style 1107 3" xfId="174" xr:uid="{00000000-0005-0000-0000-0000B2000000}"/>
    <cellStyle name="Style 1107 4" xfId="175" xr:uid="{00000000-0005-0000-0000-0000B3000000}"/>
    <cellStyle name="Style 1108" xfId="176" xr:uid="{00000000-0005-0000-0000-0000B4000000}"/>
    <cellStyle name="Style 1108 2" xfId="177" xr:uid="{00000000-0005-0000-0000-0000B5000000}"/>
    <cellStyle name="Style 1108 3" xfId="178" xr:uid="{00000000-0005-0000-0000-0000B6000000}"/>
    <cellStyle name="Style 1108 4" xfId="179" xr:uid="{00000000-0005-0000-0000-0000B7000000}"/>
    <cellStyle name="Style 1109" xfId="180" xr:uid="{00000000-0005-0000-0000-0000B8000000}"/>
    <cellStyle name="Style 1109 2" xfId="181" xr:uid="{00000000-0005-0000-0000-0000B9000000}"/>
    <cellStyle name="Style 1109 3" xfId="182" xr:uid="{00000000-0005-0000-0000-0000BA000000}"/>
    <cellStyle name="Style 1109 4" xfId="183" xr:uid="{00000000-0005-0000-0000-0000BB000000}"/>
    <cellStyle name="Style 1110" xfId="184" xr:uid="{00000000-0005-0000-0000-0000BC000000}"/>
    <cellStyle name="Style 1110 2" xfId="185" xr:uid="{00000000-0005-0000-0000-0000BD000000}"/>
    <cellStyle name="Style 1110 3" xfId="186" xr:uid="{00000000-0005-0000-0000-0000BE000000}"/>
    <cellStyle name="Style 1110 4" xfId="187" xr:uid="{00000000-0005-0000-0000-0000BF000000}"/>
    <cellStyle name="Style 1111" xfId="188" xr:uid="{00000000-0005-0000-0000-0000C0000000}"/>
    <cellStyle name="Style 1111 2" xfId="189" xr:uid="{00000000-0005-0000-0000-0000C1000000}"/>
    <cellStyle name="Style 1111 3" xfId="190" xr:uid="{00000000-0005-0000-0000-0000C2000000}"/>
    <cellStyle name="Style 1111 4" xfId="191" xr:uid="{00000000-0005-0000-0000-0000C3000000}"/>
    <cellStyle name="Style 1112" xfId="192" xr:uid="{00000000-0005-0000-0000-0000C4000000}"/>
    <cellStyle name="Style 1112 2" xfId="193" xr:uid="{00000000-0005-0000-0000-0000C5000000}"/>
    <cellStyle name="Style 1112 3" xfId="194" xr:uid="{00000000-0005-0000-0000-0000C6000000}"/>
    <cellStyle name="Style 1112 4" xfId="195" xr:uid="{00000000-0005-0000-0000-0000C7000000}"/>
    <cellStyle name="Style 1113" xfId="196" xr:uid="{00000000-0005-0000-0000-0000C8000000}"/>
    <cellStyle name="Style 1113 2" xfId="197" xr:uid="{00000000-0005-0000-0000-0000C9000000}"/>
    <cellStyle name="Style 1113 3" xfId="198" xr:uid="{00000000-0005-0000-0000-0000CA000000}"/>
    <cellStyle name="Style 1113 4" xfId="199" xr:uid="{00000000-0005-0000-0000-0000CB000000}"/>
    <cellStyle name="Style 1114" xfId="200" xr:uid="{00000000-0005-0000-0000-0000CC000000}"/>
    <cellStyle name="Style 1114 2" xfId="201" xr:uid="{00000000-0005-0000-0000-0000CD000000}"/>
    <cellStyle name="Style 1114 3" xfId="202" xr:uid="{00000000-0005-0000-0000-0000CE000000}"/>
    <cellStyle name="Style 1114 4" xfId="203" xr:uid="{00000000-0005-0000-0000-0000CF000000}"/>
    <cellStyle name="Style 1115" xfId="204" xr:uid="{00000000-0005-0000-0000-0000D0000000}"/>
    <cellStyle name="Style 1115 2" xfId="205" xr:uid="{00000000-0005-0000-0000-0000D1000000}"/>
    <cellStyle name="Style 1115 3" xfId="206" xr:uid="{00000000-0005-0000-0000-0000D2000000}"/>
    <cellStyle name="Style 1115 4" xfId="207" xr:uid="{00000000-0005-0000-0000-0000D3000000}"/>
    <cellStyle name="Style 1177" xfId="208" xr:uid="{00000000-0005-0000-0000-0000D4000000}"/>
    <cellStyle name="Style 1177 2" xfId="209" xr:uid="{00000000-0005-0000-0000-0000D5000000}"/>
    <cellStyle name="Style 1177 3" xfId="210" xr:uid="{00000000-0005-0000-0000-0000D6000000}"/>
    <cellStyle name="Style 1177 4" xfId="211" xr:uid="{00000000-0005-0000-0000-0000D7000000}"/>
    <cellStyle name="Style 1178" xfId="212" xr:uid="{00000000-0005-0000-0000-0000D8000000}"/>
    <cellStyle name="Style 1178 2" xfId="213" xr:uid="{00000000-0005-0000-0000-0000D9000000}"/>
    <cellStyle name="Style 1178 3" xfId="214" xr:uid="{00000000-0005-0000-0000-0000DA000000}"/>
    <cellStyle name="Style 1178 4" xfId="215" xr:uid="{00000000-0005-0000-0000-0000DB000000}"/>
    <cellStyle name="Style 1179" xfId="216" xr:uid="{00000000-0005-0000-0000-0000DC000000}"/>
    <cellStyle name="Style 1179 2" xfId="217" xr:uid="{00000000-0005-0000-0000-0000DD000000}"/>
    <cellStyle name="Style 1179 3" xfId="218" xr:uid="{00000000-0005-0000-0000-0000DE000000}"/>
    <cellStyle name="Style 1179 4" xfId="219" xr:uid="{00000000-0005-0000-0000-0000DF000000}"/>
    <cellStyle name="Style 1180" xfId="220" xr:uid="{00000000-0005-0000-0000-0000E0000000}"/>
    <cellStyle name="Style 1180 2" xfId="221" xr:uid="{00000000-0005-0000-0000-0000E1000000}"/>
    <cellStyle name="Style 1180 3" xfId="222" xr:uid="{00000000-0005-0000-0000-0000E2000000}"/>
    <cellStyle name="Style 1180 4" xfId="223" xr:uid="{00000000-0005-0000-0000-0000E3000000}"/>
    <cellStyle name="Style 1181" xfId="224" xr:uid="{00000000-0005-0000-0000-0000E4000000}"/>
    <cellStyle name="Style 1181 2" xfId="225" xr:uid="{00000000-0005-0000-0000-0000E5000000}"/>
    <cellStyle name="Style 1181 3" xfId="226" xr:uid="{00000000-0005-0000-0000-0000E6000000}"/>
    <cellStyle name="Style 1181 4" xfId="227" xr:uid="{00000000-0005-0000-0000-0000E7000000}"/>
    <cellStyle name="Style 1182" xfId="228" xr:uid="{00000000-0005-0000-0000-0000E8000000}"/>
    <cellStyle name="Style 1182 2" xfId="229" xr:uid="{00000000-0005-0000-0000-0000E9000000}"/>
    <cellStyle name="Style 1182 3" xfId="230" xr:uid="{00000000-0005-0000-0000-0000EA000000}"/>
    <cellStyle name="Style 1182 4" xfId="231" xr:uid="{00000000-0005-0000-0000-0000EB000000}"/>
    <cellStyle name="Style 1183" xfId="232" xr:uid="{00000000-0005-0000-0000-0000EC000000}"/>
    <cellStyle name="Style 1183 2" xfId="233" xr:uid="{00000000-0005-0000-0000-0000ED000000}"/>
    <cellStyle name="Style 1183 3" xfId="234" xr:uid="{00000000-0005-0000-0000-0000EE000000}"/>
    <cellStyle name="Style 1183 4" xfId="235" xr:uid="{00000000-0005-0000-0000-0000EF000000}"/>
    <cellStyle name="Style 1184" xfId="236" xr:uid="{00000000-0005-0000-0000-0000F0000000}"/>
    <cellStyle name="Style 1184 2" xfId="237" xr:uid="{00000000-0005-0000-0000-0000F1000000}"/>
    <cellStyle name="Style 1184 3" xfId="238" xr:uid="{00000000-0005-0000-0000-0000F2000000}"/>
    <cellStyle name="Style 1184 4" xfId="239" xr:uid="{00000000-0005-0000-0000-0000F3000000}"/>
    <cellStyle name="Style 1185" xfId="240" xr:uid="{00000000-0005-0000-0000-0000F4000000}"/>
    <cellStyle name="Style 1185 2" xfId="241" xr:uid="{00000000-0005-0000-0000-0000F5000000}"/>
    <cellStyle name="Style 1185 3" xfId="242" xr:uid="{00000000-0005-0000-0000-0000F6000000}"/>
    <cellStyle name="Style 1185 4" xfId="243" xr:uid="{00000000-0005-0000-0000-0000F7000000}"/>
    <cellStyle name="Style 1196" xfId="244" xr:uid="{00000000-0005-0000-0000-0000F8000000}"/>
    <cellStyle name="Style 1299" xfId="245" xr:uid="{00000000-0005-0000-0000-0000F9000000}"/>
    <cellStyle name="Style 1299 2" xfId="246" xr:uid="{00000000-0005-0000-0000-0000FA000000}"/>
    <cellStyle name="Style 1309" xfId="247" xr:uid="{00000000-0005-0000-0000-0000FB000000}"/>
    <cellStyle name="Style 1311" xfId="248" xr:uid="{00000000-0005-0000-0000-0000FC000000}"/>
    <cellStyle name="Style 1313" xfId="249" xr:uid="{00000000-0005-0000-0000-0000FD000000}"/>
    <cellStyle name="Style 1314" xfId="250" xr:uid="{00000000-0005-0000-0000-0000FE000000}"/>
    <cellStyle name="Style 1315" xfId="251" xr:uid="{00000000-0005-0000-0000-0000FF000000}"/>
    <cellStyle name="Style 1316" xfId="252" xr:uid="{00000000-0005-0000-0000-000000010000}"/>
    <cellStyle name="Style 1317" xfId="253" xr:uid="{00000000-0005-0000-0000-000001010000}"/>
    <cellStyle name="Style 1318" xfId="254" xr:uid="{00000000-0005-0000-0000-000002010000}"/>
    <cellStyle name="Style 1319" xfId="255" xr:uid="{00000000-0005-0000-0000-000003010000}"/>
    <cellStyle name="Style 1320" xfId="256" xr:uid="{00000000-0005-0000-0000-000004010000}"/>
    <cellStyle name="Style 1321" xfId="257" xr:uid="{00000000-0005-0000-0000-000005010000}"/>
    <cellStyle name="Style 1322" xfId="258" xr:uid="{00000000-0005-0000-0000-000006010000}"/>
    <cellStyle name="Style 1331" xfId="259" xr:uid="{00000000-0005-0000-0000-000007010000}"/>
    <cellStyle name="Style 1331 2" xfId="260" xr:uid="{00000000-0005-0000-0000-000008010000}"/>
    <cellStyle name="Style 1331 3" xfId="261" xr:uid="{00000000-0005-0000-0000-000009010000}"/>
    <cellStyle name="Style 1331 4" xfId="262" xr:uid="{00000000-0005-0000-0000-00000A010000}"/>
    <cellStyle name="Style 1332" xfId="263" xr:uid="{00000000-0005-0000-0000-00000B010000}"/>
    <cellStyle name="Style 1332 2" xfId="264" xr:uid="{00000000-0005-0000-0000-00000C010000}"/>
    <cellStyle name="Style 1332 3" xfId="265" xr:uid="{00000000-0005-0000-0000-00000D010000}"/>
    <cellStyle name="Style 1332 4" xfId="266" xr:uid="{00000000-0005-0000-0000-00000E010000}"/>
    <cellStyle name="Style 1333" xfId="267" xr:uid="{00000000-0005-0000-0000-00000F010000}"/>
    <cellStyle name="Style 1333 2" xfId="268" xr:uid="{00000000-0005-0000-0000-000010010000}"/>
    <cellStyle name="Style 1333 3" xfId="269" xr:uid="{00000000-0005-0000-0000-000011010000}"/>
    <cellStyle name="Style 1333 4" xfId="270" xr:uid="{00000000-0005-0000-0000-000012010000}"/>
    <cellStyle name="Style 1334" xfId="271" xr:uid="{00000000-0005-0000-0000-000013010000}"/>
    <cellStyle name="Style 1334 2" xfId="272" xr:uid="{00000000-0005-0000-0000-000014010000}"/>
    <cellStyle name="Style 1334 3" xfId="273" xr:uid="{00000000-0005-0000-0000-000015010000}"/>
    <cellStyle name="Style 1334 4" xfId="274" xr:uid="{00000000-0005-0000-0000-000016010000}"/>
    <cellStyle name="Style 1335" xfId="275" xr:uid="{00000000-0005-0000-0000-000017010000}"/>
    <cellStyle name="Style 1335 2" xfId="276" xr:uid="{00000000-0005-0000-0000-000018010000}"/>
    <cellStyle name="Style 1335 3" xfId="277" xr:uid="{00000000-0005-0000-0000-000019010000}"/>
    <cellStyle name="Style 1335 4" xfId="278" xr:uid="{00000000-0005-0000-0000-00001A010000}"/>
    <cellStyle name="Style 1336" xfId="279" xr:uid="{00000000-0005-0000-0000-00001B010000}"/>
    <cellStyle name="Style 1336 2" xfId="280" xr:uid="{00000000-0005-0000-0000-00001C010000}"/>
    <cellStyle name="Style 1336 3" xfId="281" xr:uid="{00000000-0005-0000-0000-00001D010000}"/>
    <cellStyle name="Style 1336 4" xfId="282" xr:uid="{00000000-0005-0000-0000-00001E010000}"/>
    <cellStyle name="Style 1337" xfId="283" xr:uid="{00000000-0005-0000-0000-00001F010000}"/>
    <cellStyle name="Style 1337 2" xfId="284" xr:uid="{00000000-0005-0000-0000-000020010000}"/>
    <cellStyle name="Style 1337 3" xfId="285" xr:uid="{00000000-0005-0000-0000-000021010000}"/>
    <cellStyle name="Style 1337 4" xfId="286" xr:uid="{00000000-0005-0000-0000-000022010000}"/>
    <cellStyle name="Style 1338" xfId="287" xr:uid="{00000000-0005-0000-0000-000023010000}"/>
    <cellStyle name="Style 1338 2" xfId="288" xr:uid="{00000000-0005-0000-0000-000024010000}"/>
    <cellStyle name="Style 1338 3" xfId="289" xr:uid="{00000000-0005-0000-0000-000025010000}"/>
    <cellStyle name="Style 1338 4" xfId="290" xr:uid="{00000000-0005-0000-0000-000026010000}"/>
    <cellStyle name="Style 1339" xfId="291" xr:uid="{00000000-0005-0000-0000-000027010000}"/>
    <cellStyle name="Style 1339 2" xfId="292" xr:uid="{00000000-0005-0000-0000-000028010000}"/>
    <cellStyle name="Style 1339 3" xfId="293" xr:uid="{00000000-0005-0000-0000-000029010000}"/>
    <cellStyle name="Style 1339 4" xfId="294" xr:uid="{00000000-0005-0000-0000-00002A010000}"/>
    <cellStyle name="Style 1376" xfId="295" xr:uid="{00000000-0005-0000-0000-00002B010000}"/>
    <cellStyle name="Style 1376 2" xfId="296" xr:uid="{00000000-0005-0000-0000-00002C010000}"/>
    <cellStyle name="Style 1376 3" xfId="297" xr:uid="{00000000-0005-0000-0000-00002D010000}"/>
    <cellStyle name="Style 1376 4" xfId="298" xr:uid="{00000000-0005-0000-0000-00002E010000}"/>
    <cellStyle name="Style 1377" xfId="299" xr:uid="{00000000-0005-0000-0000-00002F010000}"/>
    <cellStyle name="Style 1377 2" xfId="300" xr:uid="{00000000-0005-0000-0000-000030010000}"/>
    <cellStyle name="Style 1377 3" xfId="301" xr:uid="{00000000-0005-0000-0000-000031010000}"/>
    <cellStyle name="Style 1377 4" xfId="302" xr:uid="{00000000-0005-0000-0000-000032010000}"/>
    <cellStyle name="Style 1378" xfId="303" xr:uid="{00000000-0005-0000-0000-000033010000}"/>
    <cellStyle name="Style 1378 2" xfId="304" xr:uid="{00000000-0005-0000-0000-000034010000}"/>
    <cellStyle name="Style 1378 3" xfId="305" xr:uid="{00000000-0005-0000-0000-000035010000}"/>
    <cellStyle name="Style 1378 4" xfId="306" xr:uid="{00000000-0005-0000-0000-000036010000}"/>
    <cellStyle name="Style 1379" xfId="307" xr:uid="{00000000-0005-0000-0000-000037010000}"/>
    <cellStyle name="Style 1379 2" xfId="308" xr:uid="{00000000-0005-0000-0000-000038010000}"/>
    <cellStyle name="Style 1379 3" xfId="309" xr:uid="{00000000-0005-0000-0000-000039010000}"/>
    <cellStyle name="Style 1379 4" xfId="310" xr:uid="{00000000-0005-0000-0000-00003A010000}"/>
    <cellStyle name="Style 1380" xfId="311" xr:uid="{00000000-0005-0000-0000-00003B010000}"/>
    <cellStyle name="Style 1380 2" xfId="312" xr:uid="{00000000-0005-0000-0000-00003C010000}"/>
    <cellStyle name="Style 1380 3" xfId="313" xr:uid="{00000000-0005-0000-0000-00003D010000}"/>
    <cellStyle name="Style 1380 4" xfId="314" xr:uid="{00000000-0005-0000-0000-00003E010000}"/>
    <cellStyle name="Style 1381" xfId="315" xr:uid="{00000000-0005-0000-0000-00003F010000}"/>
    <cellStyle name="Style 1381 2" xfId="316" xr:uid="{00000000-0005-0000-0000-000040010000}"/>
    <cellStyle name="Style 1381 3" xfId="317" xr:uid="{00000000-0005-0000-0000-000041010000}"/>
    <cellStyle name="Style 1381 4" xfId="318" xr:uid="{00000000-0005-0000-0000-000042010000}"/>
    <cellStyle name="Style 1382" xfId="319" xr:uid="{00000000-0005-0000-0000-000043010000}"/>
    <cellStyle name="Style 1382 2" xfId="320" xr:uid="{00000000-0005-0000-0000-000044010000}"/>
    <cellStyle name="Style 1382 3" xfId="321" xr:uid="{00000000-0005-0000-0000-000045010000}"/>
    <cellStyle name="Style 1382 4" xfId="322" xr:uid="{00000000-0005-0000-0000-000046010000}"/>
    <cellStyle name="Style 1383" xfId="323" xr:uid="{00000000-0005-0000-0000-000047010000}"/>
    <cellStyle name="Style 1383 2" xfId="324" xr:uid="{00000000-0005-0000-0000-000048010000}"/>
    <cellStyle name="Style 1383 3" xfId="325" xr:uid="{00000000-0005-0000-0000-000049010000}"/>
    <cellStyle name="Style 1383 4" xfId="326" xr:uid="{00000000-0005-0000-0000-00004A010000}"/>
    <cellStyle name="Style 1384" xfId="327" xr:uid="{00000000-0005-0000-0000-00004B010000}"/>
    <cellStyle name="Style 1384 2" xfId="328" xr:uid="{00000000-0005-0000-0000-00004C010000}"/>
    <cellStyle name="Style 1384 3" xfId="329" xr:uid="{00000000-0005-0000-0000-00004D010000}"/>
    <cellStyle name="Style 1384 4" xfId="330" xr:uid="{00000000-0005-0000-0000-00004E010000}"/>
    <cellStyle name="Style 1385" xfId="331" xr:uid="{00000000-0005-0000-0000-00004F010000}"/>
    <cellStyle name="Style 1385 2" xfId="332" xr:uid="{00000000-0005-0000-0000-000050010000}"/>
    <cellStyle name="Style 1385 3" xfId="333" xr:uid="{00000000-0005-0000-0000-000051010000}"/>
    <cellStyle name="Style 1385 4" xfId="334" xr:uid="{00000000-0005-0000-0000-000052010000}"/>
    <cellStyle name="Style 1386" xfId="335" xr:uid="{00000000-0005-0000-0000-000053010000}"/>
    <cellStyle name="Style 1386 2" xfId="336" xr:uid="{00000000-0005-0000-0000-000054010000}"/>
    <cellStyle name="Style 1386 3" xfId="337" xr:uid="{00000000-0005-0000-0000-000055010000}"/>
    <cellStyle name="Style 1386 4" xfId="338" xr:uid="{00000000-0005-0000-0000-000056010000}"/>
    <cellStyle name="Style 1535" xfId="339" xr:uid="{00000000-0005-0000-0000-000057010000}"/>
    <cellStyle name="Style 1536" xfId="340" xr:uid="{00000000-0005-0000-0000-000058010000}"/>
    <cellStyle name="Style 1537" xfId="341" xr:uid="{00000000-0005-0000-0000-000059010000}"/>
    <cellStyle name="Style 1538" xfId="342" xr:uid="{00000000-0005-0000-0000-00005A010000}"/>
    <cellStyle name="Style 1539" xfId="343" xr:uid="{00000000-0005-0000-0000-00005B010000}"/>
    <cellStyle name="Style 1540" xfId="344" xr:uid="{00000000-0005-0000-0000-00005C010000}"/>
    <cellStyle name="Style 1541" xfId="345" xr:uid="{00000000-0005-0000-0000-00005D010000}"/>
    <cellStyle name="Style 1542" xfId="346" xr:uid="{00000000-0005-0000-0000-00005E010000}"/>
    <cellStyle name="Style 1543" xfId="347" xr:uid="{00000000-0005-0000-0000-00005F010000}"/>
    <cellStyle name="Style 1544" xfId="348" xr:uid="{00000000-0005-0000-0000-000060010000}"/>
    <cellStyle name="Style 1556" xfId="349" xr:uid="{00000000-0005-0000-0000-000061010000}"/>
    <cellStyle name="Style 1556 2" xfId="350" xr:uid="{00000000-0005-0000-0000-000062010000}"/>
    <cellStyle name="Style 1663" xfId="351" xr:uid="{00000000-0005-0000-0000-000063010000}"/>
    <cellStyle name="Style 1663 2" xfId="352" xr:uid="{00000000-0005-0000-0000-000064010000}"/>
    <cellStyle name="Style 1665" xfId="353" xr:uid="{00000000-0005-0000-0000-000065010000}"/>
    <cellStyle name="Style 1665 2" xfId="354" xr:uid="{00000000-0005-0000-0000-000066010000}"/>
    <cellStyle name="Style 1665 3" xfId="355" xr:uid="{00000000-0005-0000-0000-000067010000}"/>
    <cellStyle name="Style 1665 4" xfId="356" xr:uid="{00000000-0005-0000-0000-000068010000}"/>
    <cellStyle name="Style 1666" xfId="357" xr:uid="{00000000-0005-0000-0000-000069010000}"/>
    <cellStyle name="Style 1666 2" xfId="358" xr:uid="{00000000-0005-0000-0000-00006A010000}"/>
    <cellStyle name="Style 1666 3" xfId="359" xr:uid="{00000000-0005-0000-0000-00006B010000}"/>
    <cellStyle name="Style 1666 4" xfId="360" xr:uid="{00000000-0005-0000-0000-00006C010000}"/>
    <cellStyle name="Style 1667" xfId="361" xr:uid="{00000000-0005-0000-0000-00006D010000}"/>
    <cellStyle name="Style 1667 2" xfId="362" xr:uid="{00000000-0005-0000-0000-00006E010000}"/>
    <cellStyle name="Style 1667 3" xfId="363" xr:uid="{00000000-0005-0000-0000-00006F010000}"/>
    <cellStyle name="Style 1667 4" xfId="364" xr:uid="{00000000-0005-0000-0000-000070010000}"/>
    <cellStyle name="Style 1668" xfId="365" xr:uid="{00000000-0005-0000-0000-000071010000}"/>
    <cellStyle name="Style 1668 2" xfId="366" xr:uid="{00000000-0005-0000-0000-000072010000}"/>
    <cellStyle name="Style 1668 3" xfId="367" xr:uid="{00000000-0005-0000-0000-000073010000}"/>
    <cellStyle name="Style 1668 4" xfId="368" xr:uid="{00000000-0005-0000-0000-000074010000}"/>
    <cellStyle name="Style 1669" xfId="369" xr:uid="{00000000-0005-0000-0000-000075010000}"/>
    <cellStyle name="Style 1669 2" xfId="370" xr:uid="{00000000-0005-0000-0000-000076010000}"/>
    <cellStyle name="Style 1669 3" xfId="371" xr:uid="{00000000-0005-0000-0000-000077010000}"/>
    <cellStyle name="Style 1669 4" xfId="372" xr:uid="{00000000-0005-0000-0000-000078010000}"/>
    <cellStyle name="Style 1670" xfId="373" xr:uid="{00000000-0005-0000-0000-000079010000}"/>
    <cellStyle name="Style 1670 2" xfId="374" xr:uid="{00000000-0005-0000-0000-00007A010000}"/>
    <cellStyle name="Style 1670 3" xfId="375" xr:uid="{00000000-0005-0000-0000-00007B010000}"/>
    <cellStyle name="Style 1670 4" xfId="376" xr:uid="{00000000-0005-0000-0000-00007C010000}"/>
    <cellStyle name="Style 1671" xfId="377" xr:uid="{00000000-0005-0000-0000-00007D010000}"/>
    <cellStyle name="Style 1671 2" xfId="378" xr:uid="{00000000-0005-0000-0000-00007E010000}"/>
    <cellStyle name="Style 1671 3" xfId="379" xr:uid="{00000000-0005-0000-0000-00007F010000}"/>
    <cellStyle name="Style 1671 4" xfId="380" xr:uid="{00000000-0005-0000-0000-000080010000}"/>
    <cellStyle name="Style 1672" xfId="381" xr:uid="{00000000-0005-0000-0000-000081010000}"/>
    <cellStyle name="Style 1672 2" xfId="382" xr:uid="{00000000-0005-0000-0000-000082010000}"/>
    <cellStyle name="Style 1672 3" xfId="383" xr:uid="{00000000-0005-0000-0000-000083010000}"/>
    <cellStyle name="Style 1672 4" xfId="384" xr:uid="{00000000-0005-0000-0000-000084010000}"/>
    <cellStyle name="Style 1673" xfId="385" xr:uid="{00000000-0005-0000-0000-000085010000}"/>
    <cellStyle name="Style 1673 2" xfId="386" xr:uid="{00000000-0005-0000-0000-000086010000}"/>
    <cellStyle name="Style 1673 3" xfId="387" xr:uid="{00000000-0005-0000-0000-000087010000}"/>
    <cellStyle name="Style 1673 4" xfId="388" xr:uid="{00000000-0005-0000-0000-000088010000}"/>
    <cellStyle name="Style 1699" xfId="389" xr:uid="{00000000-0005-0000-0000-000089010000}"/>
    <cellStyle name="Style 1703" xfId="390" xr:uid="{00000000-0005-0000-0000-00008A010000}"/>
    <cellStyle name="Style 1705" xfId="391" xr:uid="{00000000-0005-0000-0000-00008B010000}"/>
    <cellStyle name="Style 1706" xfId="392" xr:uid="{00000000-0005-0000-0000-00008C010000}"/>
    <cellStyle name="Style 1707" xfId="393" xr:uid="{00000000-0005-0000-0000-00008D010000}"/>
    <cellStyle name="Style 1708" xfId="394" xr:uid="{00000000-0005-0000-0000-00008E010000}"/>
    <cellStyle name="Style 1709" xfId="395" xr:uid="{00000000-0005-0000-0000-00008F010000}"/>
    <cellStyle name="Style 1710" xfId="396" xr:uid="{00000000-0005-0000-0000-000090010000}"/>
    <cellStyle name="Style 1711" xfId="397" xr:uid="{00000000-0005-0000-0000-000091010000}"/>
    <cellStyle name="Style 1712" xfId="398" xr:uid="{00000000-0005-0000-0000-000092010000}"/>
    <cellStyle name="Style 1713" xfId="399" xr:uid="{00000000-0005-0000-0000-000093010000}"/>
    <cellStyle name="Style 1714" xfId="400" xr:uid="{00000000-0005-0000-0000-000094010000}"/>
    <cellStyle name="Style 1759" xfId="401" xr:uid="{00000000-0005-0000-0000-000095010000}"/>
    <cellStyle name="Style 1872" xfId="402" xr:uid="{00000000-0005-0000-0000-000096010000}"/>
    <cellStyle name="Style 1874" xfId="403" xr:uid="{00000000-0005-0000-0000-000097010000}"/>
    <cellStyle name="Style 1876" xfId="404" xr:uid="{00000000-0005-0000-0000-000098010000}"/>
    <cellStyle name="Style 1877" xfId="405" xr:uid="{00000000-0005-0000-0000-000099010000}"/>
    <cellStyle name="Style 1878" xfId="406" xr:uid="{00000000-0005-0000-0000-00009A010000}"/>
    <cellStyle name="Style 1879" xfId="407" xr:uid="{00000000-0005-0000-0000-00009B010000}"/>
    <cellStyle name="Style 1880" xfId="408" xr:uid="{00000000-0005-0000-0000-00009C010000}"/>
    <cellStyle name="Style 1881" xfId="409" xr:uid="{00000000-0005-0000-0000-00009D010000}"/>
    <cellStyle name="Style 1882" xfId="410" xr:uid="{00000000-0005-0000-0000-00009E010000}"/>
    <cellStyle name="Style 1883" xfId="411" xr:uid="{00000000-0005-0000-0000-00009F010000}"/>
    <cellStyle name="Style 1884" xfId="412" xr:uid="{00000000-0005-0000-0000-0000A0010000}"/>
    <cellStyle name="Style 1885" xfId="413" xr:uid="{00000000-0005-0000-0000-0000A1010000}"/>
    <cellStyle name="Style 1887" xfId="414" xr:uid="{00000000-0005-0000-0000-0000A2010000}"/>
    <cellStyle name="Style 1887 2" xfId="415" xr:uid="{00000000-0005-0000-0000-0000A3010000}"/>
    <cellStyle name="Style 1887 3" xfId="416" xr:uid="{00000000-0005-0000-0000-0000A4010000}"/>
    <cellStyle name="Style 1887 4" xfId="417" xr:uid="{00000000-0005-0000-0000-0000A5010000}"/>
    <cellStyle name="Style 1888" xfId="418" xr:uid="{00000000-0005-0000-0000-0000A6010000}"/>
    <cellStyle name="Style 1888 2" xfId="419" xr:uid="{00000000-0005-0000-0000-0000A7010000}"/>
    <cellStyle name="Style 1888 3" xfId="420" xr:uid="{00000000-0005-0000-0000-0000A8010000}"/>
    <cellStyle name="Style 1888 4" xfId="421" xr:uid="{00000000-0005-0000-0000-0000A9010000}"/>
    <cellStyle name="Style 1889" xfId="422" xr:uid="{00000000-0005-0000-0000-0000AA010000}"/>
    <cellStyle name="Style 1889 2" xfId="423" xr:uid="{00000000-0005-0000-0000-0000AB010000}"/>
    <cellStyle name="Style 1889 3" xfId="424" xr:uid="{00000000-0005-0000-0000-0000AC010000}"/>
    <cellStyle name="Style 1889 4" xfId="425" xr:uid="{00000000-0005-0000-0000-0000AD010000}"/>
    <cellStyle name="Style 1890" xfId="426" xr:uid="{00000000-0005-0000-0000-0000AE010000}"/>
    <cellStyle name="Style 1890 2" xfId="427" xr:uid="{00000000-0005-0000-0000-0000AF010000}"/>
    <cellStyle name="Style 1890 3" xfId="428" xr:uid="{00000000-0005-0000-0000-0000B0010000}"/>
    <cellStyle name="Style 1890 4" xfId="429" xr:uid="{00000000-0005-0000-0000-0000B1010000}"/>
    <cellStyle name="Style 1891" xfId="430" xr:uid="{00000000-0005-0000-0000-0000B2010000}"/>
    <cellStyle name="Style 1891 2" xfId="431" xr:uid="{00000000-0005-0000-0000-0000B3010000}"/>
    <cellStyle name="Style 1891 3" xfId="432" xr:uid="{00000000-0005-0000-0000-0000B4010000}"/>
    <cellStyle name="Style 1891 4" xfId="433" xr:uid="{00000000-0005-0000-0000-0000B5010000}"/>
    <cellStyle name="Style 1892" xfId="434" xr:uid="{00000000-0005-0000-0000-0000B6010000}"/>
    <cellStyle name="Style 1892 2" xfId="435" xr:uid="{00000000-0005-0000-0000-0000B7010000}"/>
    <cellStyle name="Style 1892 3" xfId="436" xr:uid="{00000000-0005-0000-0000-0000B8010000}"/>
    <cellStyle name="Style 1892 4" xfId="437" xr:uid="{00000000-0005-0000-0000-0000B9010000}"/>
    <cellStyle name="Style 1893" xfId="438" xr:uid="{00000000-0005-0000-0000-0000BA010000}"/>
    <cellStyle name="Style 1893 2" xfId="439" xr:uid="{00000000-0005-0000-0000-0000BB010000}"/>
    <cellStyle name="Style 1893 3" xfId="440" xr:uid="{00000000-0005-0000-0000-0000BC010000}"/>
    <cellStyle name="Style 1893 4" xfId="441" xr:uid="{00000000-0005-0000-0000-0000BD010000}"/>
    <cellStyle name="Style 1894" xfId="442" xr:uid="{00000000-0005-0000-0000-0000BE010000}"/>
    <cellStyle name="Style 1894 2" xfId="443" xr:uid="{00000000-0005-0000-0000-0000BF010000}"/>
    <cellStyle name="Style 1894 3" xfId="444" xr:uid="{00000000-0005-0000-0000-0000C0010000}"/>
    <cellStyle name="Style 1894 4" xfId="445" xr:uid="{00000000-0005-0000-0000-0000C1010000}"/>
    <cellStyle name="Style 1895" xfId="446" xr:uid="{00000000-0005-0000-0000-0000C2010000}"/>
    <cellStyle name="Style 1895 2" xfId="447" xr:uid="{00000000-0005-0000-0000-0000C3010000}"/>
    <cellStyle name="Style 1895 3" xfId="448" xr:uid="{00000000-0005-0000-0000-0000C4010000}"/>
    <cellStyle name="Style 1895 4" xfId="449" xr:uid="{00000000-0005-0000-0000-0000C5010000}"/>
    <cellStyle name="Style 2066" xfId="450" xr:uid="{00000000-0005-0000-0000-0000C6010000}"/>
    <cellStyle name="Style 2067" xfId="451" xr:uid="{00000000-0005-0000-0000-0000C7010000}"/>
    <cellStyle name="Style 2068" xfId="452" xr:uid="{00000000-0005-0000-0000-0000C8010000}"/>
    <cellStyle name="Style 2069" xfId="453" xr:uid="{00000000-0005-0000-0000-0000C9010000}"/>
    <cellStyle name="Style 2070" xfId="454" xr:uid="{00000000-0005-0000-0000-0000CA010000}"/>
    <cellStyle name="Style 2071" xfId="455" xr:uid="{00000000-0005-0000-0000-0000CB010000}"/>
    <cellStyle name="Style 2072" xfId="456" xr:uid="{00000000-0005-0000-0000-0000CC010000}"/>
    <cellStyle name="Style 2073" xfId="457" xr:uid="{00000000-0005-0000-0000-0000CD010000}"/>
    <cellStyle name="Style 2074" xfId="458" xr:uid="{00000000-0005-0000-0000-0000CE010000}"/>
    <cellStyle name="Style 2075" xfId="459" xr:uid="{00000000-0005-0000-0000-0000CF010000}"/>
    <cellStyle name="Style 2089" xfId="460" xr:uid="{00000000-0005-0000-0000-0000D0010000}"/>
    <cellStyle name="Style 2202" xfId="461" xr:uid="{00000000-0005-0000-0000-0000D1010000}"/>
    <cellStyle name="Style 2204" xfId="462" xr:uid="{00000000-0005-0000-0000-0000D2010000}"/>
    <cellStyle name="Style 2206" xfId="463" xr:uid="{00000000-0005-0000-0000-0000D3010000}"/>
    <cellStyle name="Style 2207" xfId="464" xr:uid="{00000000-0005-0000-0000-0000D4010000}"/>
    <cellStyle name="Style 2208" xfId="465" xr:uid="{00000000-0005-0000-0000-0000D5010000}"/>
    <cellStyle name="Style 2209" xfId="466" xr:uid="{00000000-0005-0000-0000-0000D6010000}"/>
    <cellStyle name="Style 2210" xfId="467" xr:uid="{00000000-0005-0000-0000-0000D7010000}"/>
    <cellStyle name="Style 2211" xfId="468" xr:uid="{00000000-0005-0000-0000-0000D8010000}"/>
    <cellStyle name="Style 2212" xfId="469" xr:uid="{00000000-0005-0000-0000-0000D9010000}"/>
    <cellStyle name="Style 2213" xfId="470" xr:uid="{00000000-0005-0000-0000-0000DA010000}"/>
    <cellStyle name="Style 2214" xfId="471" xr:uid="{00000000-0005-0000-0000-0000DB010000}"/>
    <cellStyle name="Style 2215" xfId="472" xr:uid="{00000000-0005-0000-0000-0000DC010000}"/>
    <cellStyle name="Style 2464" xfId="473" xr:uid="{00000000-0005-0000-0000-0000DD010000}"/>
    <cellStyle name="Style 2468" xfId="474" xr:uid="{00000000-0005-0000-0000-0000DE010000}"/>
    <cellStyle name="Style 2470" xfId="475" xr:uid="{00000000-0005-0000-0000-0000DF010000}"/>
    <cellStyle name="Style 2471" xfId="476" xr:uid="{00000000-0005-0000-0000-0000E0010000}"/>
    <cellStyle name="Style 2472" xfId="477" xr:uid="{00000000-0005-0000-0000-0000E1010000}"/>
    <cellStyle name="Style 2473" xfId="478" xr:uid="{00000000-0005-0000-0000-0000E2010000}"/>
    <cellStyle name="Style 2474" xfId="479" xr:uid="{00000000-0005-0000-0000-0000E3010000}"/>
    <cellStyle name="Style 2475" xfId="480" xr:uid="{00000000-0005-0000-0000-0000E4010000}"/>
    <cellStyle name="Style 2476" xfId="481" xr:uid="{00000000-0005-0000-0000-0000E5010000}"/>
    <cellStyle name="Style 2477" xfId="482" xr:uid="{00000000-0005-0000-0000-0000E6010000}"/>
    <cellStyle name="Style 2478" xfId="483" xr:uid="{00000000-0005-0000-0000-0000E7010000}"/>
    <cellStyle name="Style 2479" xfId="484" xr:uid="{00000000-0005-0000-0000-0000E8010000}"/>
    <cellStyle name="Style 297" xfId="485" xr:uid="{00000000-0005-0000-0000-0000E9010000}"/>
    <cellStyle name="Style 297 2" xfId="486" xr:uid="{00000000-0005-0000-0000-0000EA010000}"/>
    <cellStyle name="Style 300" xfId="487" xr:uid="{00000000-0005-0000-0000-0000EB010000}"/>
    <cellStyle name="Style 300 2" xfId="488" xr:uid="{00000000-0005-0000-0000-0000EC010000}"/>
    <cellStyle name="Style 528" xfId="489" xr:uid="{00000000-0005-0000-0000-0000ED010000}"/>
    <cellStyle name="Style 528 2" xfId="490" xr:uid="{00000000-0005-0000-0000-0000EE010000}"/>
    <cellStyle name="Style 561" xfId="491" xr:uid="{00000000-0005-0000-0000-0000EF010000}"/>
    <cellStyle name="Style 561 2" xfId="492" xr:uid="{00000000-0005-0000-0000-0000F0010000}"/>
    <cellStyle name="Style 669" xfId="493" xr:uid="{00000000-0005-0000-0000-0000F1010000}"/>
    <cellStyle name="Style 669 2" xfId="494" xr:uid="{00000000-0005-0000-0000-0000F2010000}"/>
    <cellStyle name="Style 670" xfId="495" xr:uid="{00000000-0005-0000-0000-0000F3010000}"/>
    <cellStyle name="Style 670 2" xfId="496" xr:uid="{00000000-0005-0000-0000-0000F4010000}"/>
    <cellStyle name="Style 671" xfId="497" xr:uid="{00000000-0005-0000-0000-0000F5010000}"/>
    <cellStyle name="Style 671 2" xfId="498" xr:uid="{00000000-0005-0000-0000-0000F6010000}"/>
    <cellStyle name="Style 672" xfId="499" xr:uid="{00000000-0005-0000-0000-0000F7010000}"/>
    <cellStyle name="Style 672 2" xfId="500" xr:uid="{00000000-0005-0000-0000-0000F8010000}"/>
    <cellStyle name="Style 673" xfId="501" xr:uid="{00000000-0005-0000-0000-0000F9010000}"/>
    <cellStyle name="Style 673 2" xfId="502" xr:uid="{00000000-0005-0000-0000-0000FA010000}"/>
    <cellStyle name="Style 674" xfId="503" xr:uid="{00000000-0005-0000-0000-0000FB010000}"/>
    <cellStyle name="Style 674 2" xfId="504" xr:uid="{00000000-0005-0000-0000-0000FC010000}"/>
    <cellStyle name="Style 675" xfId="505" xr:uid="{00000000-0005-0000-0000-0000FD010000}"/>
    <cellStyle name="Style 675 2" xfId="506" xr:uid="{00000000-0005-0000-0000-0000FE010000}"/>
    <cellStyle name="Style 676" xfId="507" xr:uid="{00000000-0005-0000-0000-0000FF010000}"/>
    <cellStyle name="Style 676 2" xfId="508" xr:uid="{00000000-0005-0000-0000-000000020000}"/>
    <cellStyle name="Style 707" xfId="509" xr:uid="{00000000-0005-0000-0000-000001020000}"/>
    <cellStyle name="Style 707 2" xfId="510" xr:uid="{00000000-0005-0000-0000-000002020000}"/>
    <cellStyle name="Style 707 3" xfId="511" xr:uid="{00000000-0005-0000-0000-000003020000}"/>
    <cellStyle name="Style 707 4" xfId="512" xr:uid="{00000000-0005-0000-0000-000004020000}"/>
    <cellStyle name="Style 708" xfId="513" xr:uid="{00000000-0005-0000-0000-000005020000}"/>
    <cellStyle name="Style 708 2" xfId="514" xr:uid="{00000000-0005-0000-0000-000006020000}"/>
    <cellStyle name="Style 708 3" xfId="515" xr:uid="{00000000-0005-0000-0000-000007020000}"/>
    <cellStyle name="Style 708 4" xfId="516" xr:uid="{00000000-0005-0000-0000-000008020000}"/>
    <cellStyle name="Style 709" xfId="517" xr:uid="{00000000-0005-0000-0000-000009020000}"/>
    <cellStyle name="Style 709 2" xfId="518" xr:uid="{00000000-0005-0000-0000-00000A020000}"/>
    <cellStyle name="Style 709 3" xfId="519" xr:uid="{00000000-0005-0000-0000-00000B020000}"/>
    <cellStyle name="Style 709 4" xfId="520" xr:uid="{00000000-0005-0000-0000-00000C020000}"/>
    <cellStyle name="Style 710" xfId="521" xr:uid="{00000000-0005-0000-0000-00000D020000}"/>
    <cellStyle name="Style 710 2" xfId="522" xr:uid="{00000000-0005-0000-0000-00000E020000}"/>
    <cellStyle name="Style 710 3" xfId="523" xr:uid="{00000000-0005-0000-0000-00000F020000}"/>
    <cellStyle name="Style 710 4" xfId="524" xr:uid="{00000000-0005-0000-0000-000010020000}"/>
    <cellStyle name="Style 711" xfId="525" xr:uid="{00000000-0005-0000-0000-000011020000}"/>
    <cellStyle name="Style 711 2" xfId="526" xr:uid="{00000000-0005-0000-0000-000012020000}"/>
    <cellStyle name="Style 711 3" xfId="527" xr:uid="{00000000-0005-0000-0000-000013020000}"/>
    <cellStyle name="Style 711 4" xfId="528" xr:uid="{00000000-0005-0000-0000-000014020000}"/>
    <cellStyle name="Style 712" xfId="529" xr:uid="{00000000-0005-0000-0000-000015020000}"/>
    <cellStyle name="Style 712 2" xfId="530" xr:uid="{00000000-0005-0000-0000-000016020000}"/>
    <cellStyle name="Style 712 3" xfId="531" xr:uid="{00000000-0005-0000-0000-000017020000}"/>
    <cellStyle name="Style 712 4" xfId="532" xr:uid="{00000000-0005-0000-0000-000018020000}"/>
    <cellStyle name="Style 713" xfId="533" xr:uid="{00000000-0005-0000-0000-000019020000}"/>
    <cellStyle name="Style 713 2" xfId="534" xr:uid="{00000000-0005-0000-0000-00001A020000}"/>
    <cellStyle name="Style 713 3" xfId="535" xr:uid="{00000000-0005-0000-0000-00001B020000}"/>
    <cellStyle name="Style 713 4" xfId="536" xr:uid="{00000000-0005-0000-0000-00001C020000}"/>
    <cellStyle name="Style 714" xfId="537" xr:uid="{00000000-0005-0000-0000-00001D020000}"/>
    <cellStyle name="Style 714 2" xfId="538" xr:uid="{00000000-0005-0000-0000-00001E020000}"/>
    <cellStyle name="Style 714 3" xfId="539" xr:uid="{00000000-0005-0000-0000-00001F020000}"/>
    <cellStyle name="Style 714 4" xfId="540" xr:uid="{00000000-0005-0000-0000-000020020000}"/>
    <cellStyle name="Style 723" xfId="541" xr:uid="{00000000-0005-0000-0000-000021020000}"/>
    <cellStyle name="Style 723 2" xfId="542" xr:uid="{00000000-0005-0000-0000-000022020000}"/>
    <cellStyle name="Style 740" xfId="543" xr:uid="{00000000-0005-0000-0000-000023020000}"/>
    <cellStyle name="Style 740 2" xfId="544" xr:uid="{00000000-0005-0000-0000-000024020000}"/>
    <cellStyle name="Style 740 3" xfId="545" xr:uid="{00000000-0005-0000-0000-000025020000}"/>
    <cellStyle name="Style 740 4" xfId="546" xr:uid="{00000000-0005-0000-0000-000026020000}"/>
    <cellStyle name="Style 741" xfId="547" xr:uid="{00000000-0005-0000-0000-000027020000}"/>
    <cellStyle name="Style 741 2" xfId="548" xr:uid="{00000000-0005-0000-0000-000028020000}"/>
    <cellStyle name="Style 741 3" xfId="549" xr:uid="{00000000-0005-0000-0000-000029020000}"/>
    <cellStyle name="Style 741 4" xfId="550" xr:uid="{00000000-0005-0000-0000-00002A020000}"/>
    <cellStyle name="Style 742" xfId="551" xr:uid="{00000000-0005-0000-0000-00002B020000}"/>
    <cellStyle name="Style 742 2" xfId="552" xr:uid="{00000000-0005-0000-0000-00002C020000}"/>
    <cellStyle name="Style 742 3" xfId="553" xr:uid="{00000000-0005-0000-0000-00002D020000}"/>
    <cellStyle name="Style 742 4" xfId="554" xr:uid="{00000000-0005-0000-0000-00002E020000}"/>
    <cellStyle name="Style 743" xfId="555" xr:uid="{00000000-0005-0000-0000-00002F020000}"/>
    <cellStyle name="Style 743 2" xfId="556" xr:uid="{00000000-0005-0000-0000-000030020000}"/>
    <cellStyle name="Style 743 3" xfId="557" xr:uid="{00000000-0005-0000-0000-000031020000}"/>
    <cellStyle name="Style 743 4" xfId="558" xr:uid="{00000000-0005-0000-0000-000032020000}"/>
    <cellStyle name="Style 744" xfId="559" xr:uid="{00000000-0005-0000-0000-000033020000}"/>
    <cellStyle name="Style 744 2" xfId="560" xr:uid="{00000000-0005-0000-0000-000034020000}"/>
    <cellStyle name="Style 744 3" xfId="561" xr:uid="{00000000-0005-0000-0000-000035020000}"/>
    <cellStyle name="Style 744 4" xfId="562" xr:uid="{00000000-0005-0000-0000-000036020000}"/>
    <cellStyle name="Style 745" xfId="563" xr:uid="{00000000-0005-0000-0000-000037020000}"/>
    <cellStyle name="Style 745 2" xfId="564" xr:uid="{00000000-0005-0000-0000-000038020000}"/>
    <cellStyle name="Style 745 3" xfId="565" xr:uid="{00000000-0005-0000-0000-000039020000}"/>
    <cellStyle name="Style 745 4" xfId="566" xr:uid="{00000000-0005-0000-0000-00003A020000}"/>
    <cellStyle name="Style 746" xfId="567" xr:uid="{00000000-0005-0000-0000-00003B020000}"/>
    <cellStyle name="Style 746 2" xfId="568" xr:uid="{00000000-0005-0000-0000-00003C020000}"/>
    <cellStyle name="Style 746 3" xfId="569" xr:uid="{00000000-0005-0000-0000-00003D020000}"/>
    <cellStyle name="Style 746 4" xfId="570" xr:uid="{00000000-0005-0000-0000-00003E020000}"/>
    <cellStyle name="Style 747" xfId="571" xr:uid="{00000000-0005-0000-0000-00003F020000}"/>
    <cellStyle name="Style 747 2" xfId="572" xr:uid="{00000000-0005-0000-0000-000040020000}"/>
    <cellStyle name="Style 747 3" xfId="573" xr:uid="{00000000-0005-0000-0000-000041020000}"/>
    <cellStyle name="Style 747 4" xfId="574" xr:uid="{00000000-0005-0000-0000-000042020000}"/>
    <cellStyle name="Style 868" xfId="575" xr:uid="{00000000-0005-0000-0000-000043020000}"/>
    <cellStyle name="Style 868 2" xfId="576" xr:uid="{00000000-0005-0000-0000-000044020000}"/>
    <cellStyle name="Style 902" xfId="577" xr:uid="{00000000-0005-0000-0000-000045020000}"/>
    <cellStyle name="Style 902 2" xfId="578" xr:uid="{00000000-0005-0000-0000-000046020000}"/>
    <cellStyle name="Style 902 3" xfId="579" xr:uid="{00000000-0005-0000-0000-000047020000}"/>
    <cellStyle name="Style 902 4" xfId="580" xr:uid="{00000000-0005-0000-0000-000048020000}"/>
    <cellStyle name="Style 903" xfId="581" xr:uid="{00000000-0005-0000-0000-000049020000}"/>
    <cellStyle name="Style 903 2" xfId="582" xr:uid="{00000000-0005-0000-0000-00004A020000}"/>
    <cellStyle name="Style 903 3" xfId="583" xr:uid="{00000000-0005-0000-0000-00004B020000}"/>
    <cellStyle name="Style 903 4" xfId="584" xr:uid="{00000000-0005-0000-0000-00004C020000}"/>
    <cellStyle name="Style 904" xfId="585" xr:uid="{00000000-0005-0000-0000-00004D020000}"/>
    <cellStyle name="Style 904 2" xfId="586" xr:uid="{00000000-0005-0000-0000-00004E020000}"/>
    <cellStyle name="Style 904 3" xfId="587" xr:uid="{00000000-0005-0000-0000-00004F020000}"/>
    <cellStyle name="Style 904 4" xfId="588" xr:uid="{00000000-0005-0000-0000-000050020000}"/>
    <cellStyle name="Style 905" xfId="589" xr:uid="{00000000-0005-0000-0000-000051020000}"/>
    <cellStyle name="Style 905 2" xfId="590" xr:uid="{00000000-0005-0000-0000-000052020000}"/>
    <cellStyle name="Style 905 3" xfId="591" xr:uid="{00000000-0005-0000-0000-000053020000}"/>
    <cellStyle name="Style 905 4" xfId="592" xr:uid="{00000000-0005-0000-0000-000054020000}"/>
    <cellStyle name="Style 910" xfId="593" xr:uid="{00000000-0005-0000-0000-000055020000}"/>
    <cellStyle name="Style 910 2" xfId="594" xr:uid="{00000000-0005-0000-0000-000056020000}"/>
    <cellStyle name="Style 910 3" xfId="595" xr:uid="{00000000-0005-0000-0000-000057020000}"/>
    <cellStyle name="Style 910 4" xfId="596" xr:uid="{00000000-0005-0000-0000-000058020000}"/>
    <cellStyle name="Style 911" xfId="597" xr:uid="{00000000-0005-0000-0000-000059020000}"/>
    <cellStyle name="Style 911 2" xfId="598" xr:uid="{00000000-0005-0000-0000-00005A020000}"/>
    <cellStyle name="Style 911 3" xfId="599" xr:uid="{00000000-0005-0000-0000-00005B020000}"/>
    <cellStyle name="Style 911 4" xfId="600" xr:uid="{00000000-0005-0000-0000-00005C020000}"/>
    <cellStyle name="Style 912" xfId="601" xr:uid="{00000000-0005-0000-0000-00005D020000}"/>
    <cellStyle name="Style 912 2" xfId="602" xr:uid="{00000000-0005-0000-0000-00005E020000}"/>
    <cellStyle name="Style 912 3" xfId="603" xr:uid="{00000000-0005-0000-0000-00005F020000}"/>
    <cellStyle name="Style 912 4" xfId="604" xr:uid="{00000000-0005-0000-0000-000060020000}"/>
    <cellStyle name="Style 913" xfId="605" xr:uid="{00000000-0005-0000-0000-000061020000}"/>
    <cellStyle name="Style 913 2" xfId="606" xr:uid="{00000000-0005-0000-0000-000062020000}"/>
    <cellStyle name="Style 913 3" xfId="607" xr:uid="{00000000-0005-0000-0000-000063020000}"/>
    <cellStyle name="Style 913 4" xfId="608" xr:uid="{00000000-0005-0000-0000-000064020000}"/>
    <cellStyle name="Style 918" xfId="609" xr:uid="{00000000-0005-0000-0000-000065020000}"/>
    <cellStyle name="Style 918 2" xfId="610" xr:uid="{00000000-0005-0000-0000-000066020000}"/>
    <cellStyle name="Style 918 3" xfId="611" xr:uid="{00000000-0005-0000-0000-000067020000}"/>
    <cellStyle name="Style 918 4" xfId="612" xr:uid="{00000000-0005-0000-0000-000068020000}"/>
    <cellStyle name="Style 919" xfId="613" xr:uid="{00000000-0005-0000-0000-000069020000}"/>
    <cellStyle name="Style 919 2" xfId="614" xr:uid="{00000000-0005-0000-0000-00006A020000}"/>
    <cellStyle name="Style 919 3" xfId="615" xr:uid="{00000000-0005-0000-0000-00006B020000}"/>
    <cellStyle name="Style 919 4" xfId="616" xr:uid="{00000000-0005-0000-0000-00006C020000}"/>
    <cellStyle name="Style 920" xfId="617" xr:uid="{00000000-0005-0000-0000-00006D020000}"/>
    <cellStyle name="Style 920 2" xfId="618" xr:uid="{00000000-0005-0000-0000-00006E020000}"/>
    <cellStyle name="Style 920 3" xfId="619" xr:uid="{00000000-0005-0000-0000-00006F020000}"/>
    <cellStyle name="Style 920 4" xfId="620" xr:uid="{00000000-0005-0000-0000-000070020000}"/>
    <cellStyle name="Style 921" xfId="621" xr:uid="{00000000-0005-0000-0000-000071020000}"/>
    <cellStyle name="Style 921 2" xfId="622" xr:uid="{00000000-0005-0000-0000-000072020000}"/>
    <cellStyle name="Style 921 3" xfId="623" xr:uid="{00000000-0005-0000-0000-000073020000}"/>
    <cellStyle name="Style 921 4" xfId="624" xr:uid="{00000000-0005-0000-0000-000074020000}"/>
    <cellStyle name="Style 926" xfId="625" xr:uid="{00000000-0005-0000-0000-000075020000}"/>
    <cellStyle name="Style 926 2" xfId="626" xr:uid="{00000000-0005-0000-0000-000076020000}"/>
    <cellStyle name="Style 926 3" xfId="627" xr:uid="{00000000-0005-0000-0000-000077020000}"/>
    <cellStyle name="Style 926 4" xfId="628" xr:uid="{00000000-0005-0000-0000-000078020000}"/>
    <cellStyle name="Style 927" xfId="629" xr:uid="{00000000-0005-0000-0000-000079020000}"/>
    <cellStyle name="Style 927 2" xfId="630" xr:uid="{00000000-0005-0000-0000-00007A020000}"/>
    <cellStyle name="Style 927 3" xfId="631" xr:uid="{00000000-0005-0000-0000-00007B020000}"/>
    <cellStyle name="Style 927 4" xfId="632" xr:uid="{00000000-0005-0000-0000-00007C020000}"/>
    <cellStyle name="Style 928" xfId="633" xr:uid="{00000000-0005-0000-0000-00007D020000}"/>
    <cellStyle name="Style 928 2" xfId="634" xr:uid="{00000000-0005-0000-0000-00007E020000}"/>
    <cellStyle name="Style 928 3" xfId="635" xr:uid="{00000000-0005-0000-0000-00007F020000}"/>
    <cellStyle name="Style 928 4" xfId="636" xr:uid="{00000000-0005-0000-0000-000080020000}"/>
    <cellStyle name="Style 929" xfId="637" xr:uid="{00000000-0005-0000-0000-000081020000}"/>
    <cellStyle name="Style 929 2" xfId="638" xr:uid="{00000000-0005-0000-0000-000082020000}"/>
    <cellStyle name="Style 929 3" xfId="639" xr:uid="{00000000-0005-0000-0000-000083020000}"/>
    <cellStyle name="Style 929 4" xfId="640" xr:uid="{00000000-0005-0000-0000-000084020000}"/>
    <cellStyle name="Style 934" xfId="641" xr:uid="{00000000-0005-0000-0000-000085020000}"/>
    <cellStyle name="Style 934 2" xfId="642" xr:uid="{00000000-0005-0000-0000-000086020000}"/>
    <cellStyle name="Style 934 3" xfId="643" xr:uid="{00000000-0005-0000-0000-000087020000}"/>
    <cellStyle name="Style 934 4" xfId="644" xr:uid="{00000000-0005-0000-0000-000088020000}"/>
    <cellStyle name="Style 935" xfId="645" xr:uid="{00000000-0005-0000-0000-000089020000}"/>
    <cellStyle name="Style 935 2" xfId="646" xr:uid="{00000000-0005-0000-0000-00008A020000}"/>
    <cellStyle name="Style 935 3" xfId="647" xr:uid="{00000000-0005-0000-0000-00008B020000}"/>
    <cellStyle name="Style 935 4" xfId="648" xr:uid="{00000000-0005-0000-0000-00008C020000}"/>
    <cellStyle name="Style 936" xfId="649" xr:uid="{00000000-0005-0000-0000-00008D020000}"/>
    <cellStyle name="Style 936 2" xfId="650" xr:uid="{00000000-0005-0000-0000-00008E020000}"/>
    <cellStyle name="Style 936 3" xfId="651" xr:uid="{00000000-0005-0000-0000-00008F020000}"/>
    <cellStyle name="Style 936 4" xfId="652" xr:uid="{00000000-0005-0000-0000-000090020000}"/>
    <cellStyle name="Style 937" xfId="653" xr:uid="{00000000-0005-0000-0000-000091020000}"/>
    <cellStyle name="Style 937 2" xfId="654" xr:uid="{00000000-0005-0000-0000-000092020000}"/>
    <cellStyle name="Style 937 3" xfId="655" xr:uid="{00000000-0005-0000-0000-000093020000}"/>
    <cellStyle name="Style 937 4" xfId="656" xr:uid="{00000000-0005-0000-0000-000094020000}"/>
    <cellStyle name="Style 942" xfId="657" xr:uid="{00000000-0005-0000-0000-000095020000}"/>
    <cellStyle name="Style 942 2" xfId="658" xr:uid="{00000000-0005-0000-0000-000096020000}"/>
    <cellStyle name="Style 942 3" xfId="659" xr:uid="{00000000-0005-0000-0000-000097020000}"/>
    <cellStyle name="Style 942 4" xfId="660" xr:uid="{00000000-0005-0000-0000-000098020000}"/>
    <cellStyle name="Style 943" xfId="661" xr:uid="{00000000-0005-0000-0000-000099020000}"/>
    <cellStyle name="Style 943 2" xfId="662" xr:uid="{00000000-0005-0000-0000-00009A020000}"/>
    <cellStyle name="Style 943 3" xfId="663" xr:uid="{00000000-0005-0000-0000-00009B020000}"/>
    <cellStyle name="Style 943 4" xfId="664" xr:uid="{00000000-0005-0000-0000-00009C020000}"/>
    <cellStyle name="Style 944" xfId="665" xr:uid="{00000000-0005-0000-0000-00009D020000}"/>
    <cellStyle name="Style 944 2" xfId="666" xr:uid="{00000000-0005-0000-0000-00009E020000}"/>
    <cellStyle name="Style 944 3" xfId="667" xr:uid="{00000000-0005-0000-0000-00009F020000}"/>
    <cellStyle name="Style 944 4" xfId="668" xr:uid="{00000000-0005-0000-0000-0000A0020000}"/>
    <cellStyle name="Style 945" xfId="669" xr:uid="{00000000-0005-0000-0000-0000A1020000}"/>
    <cellStyle name="Style 945 2" xfId="670" xr:uid="{00000000-0005-0000-0000-0000A2020000}"/>
    <cellStyle name="Style 945 3" xfId="671" xr:uid="{00000000-0005-0000-0000-0000A3020000}"/>
    <cellStyle name="Style 945 4" xfId="672" xr:uid="{00000000-0005-0000-0000-0000A4020000}"/>
    <cellStyle name="Style 950" xfId="673" xr:uid="{00000000-0005-0000-0000-0000A5020000}"/>
    <cellStyle name="Style 950 2" xfId="674" xr:uid="{00000000-0005-0000-0000-0000A6020000}"/>
    <cellStyle name="Style 950 3" xfId="675" xr:uid="{00000000-0005-0000-0000-0000A7020000}"/>
    <cellStyle name="Style 950 4" xfId="676" xr:uid="{00000000-0005-0000-0000-0000A8020000}"/>
    <cellStyle name="Style 951" xfId="677" xr:uid="{00000000-0005-0000-0000-0000A9020000}"/>
    <cellStyle name="Style 951 2" xfId="678" xr:uid="{00000000-0005-0000-0000-0000AA020000}"/>
    <cellStyle name="Style 951 3" xfId="679" xr:uid="{00000000-0005-0000-0000-0000AB020000}"/>
    <cellStyle name="Style 951 4" xfId="680" xr:uid="{00000000-0005-0000-0000-0000AC020000}"/>
    <cellStyle name="Style 952" xfId="681" xr:uid="{00000000-0005-0000-0000-0000AD020000}"/>
    <cellStyle name="Style 952 2" xfId="682" xr:uid="{00000000-0005-0000-0000-0000AE020000}"/>
    <cellStyle name="Style 952 3" xfId="683" xr:uid="{00000000-0005-0000-0000-0000AF020000}"/>
    <cellStyle name="Style 952 4" xfId="684" xr:uid="{00000000-0005-0000-0000-0000B0020000}"/>
    <cellStyle name="Style 953" xfId="685" xr:uid="{00000000-0005-0000-0000-0000B1020000}"/>
    <cellStyle name="Style 953 2" xfId="686" xr:uid="{00000000-0005-0000-0000-0000B2020000}"/>
    <cellStyle name="Style 953 3" xfId="687" xr:uid="{00000000-0005-0000-0000-0000B3020000}"/>
    <cellStyle name="Style 953 4" xfId="688" xr:uid="{00000000-0005-0000-0000-0000B4020000}"/>
    <cellStyle name="Style 958" xfId="689" xr:uid="{00000000-0005-0000-0000-0000B5020000}"/>
    <cellStyle name="Style 958 2" xfId="690" xr:uid="{00000000-0005-0000-0000-0000B6020000}"/>
    <cellStyle name="Style 958 3" xfId="691" xr:uid="{00000000-0005-0000-0000-0000B7020000}"/>
    <cellStyle name="Style 958 4" xfId="692" xr:uid="{00000000-0005-0000-0000-0000B8020000}"/>
    <cellStyle name="Style 959" xfId="693" xr:uid="{00000000-0005-0000-0000-0000B9020000}"/>
    <cellStyle name="Style 959 2" xfId="694" xr:uid="{00000000-0005-0000-0000-0000BA020000}"/>
    <cellStyle name="Style 959 3" xfId="695" xr:uid="{00000000-0005-0000-0000-0000BB020000}"/>
    <cellStyle name="Style 959 4" xfId="696" xr:uid="{00000000-0005-0000-0000-0000BC020000}"/>
    <cellStyle name="Style 960" xfId="697" xr:uid="{00000000-0005-0000-0000-0000BD020000}"/>
    <cellStyle name="Style 960 2" xfId="698" xr:uid="{00000000-0005-0000-0000-0000BE020000}"/>
    <cellStyle name="Style 960 3" xfId="699" xr:uid="{00000000-0005-0000-0000-0000BF020000}"/>
    <cellStyle name="Style 960 4" xfId="700" xr:uid="{00000000-0005-0000-0000-0000C0020000}"/>
    <cellStyle name="Style 961" xfId="701" xr:uid="{00000000-0005-0000-0000-0000C1020000}"/>
    <cellStyle name="Style 961 2" xfId="702" xr:uid="{00000000-0005-0000-0000-0000C2020000}"/>
    <cellStyle name="Style 961 3" xfId="703" xr:uid="{00000000-0005-0000-0000-0000C3020000}"/>
    <cellStyle name="Style 961 4" xfId="704" xr:uid="{00000000-0005-0000-0000-0000C4020000}"/>
    <cellStyle name="Style 966" xfId="705" xr:uid="{00000000-0005-0000-0000-0000C5020000}"/>
    <cellStyle name="Style 966 2" xfId="706" xr:uid="{00000000-0005-0000-0000-0000C6020000}"/>
    <cellStyle name="Style 966 3" xfId="707" xr:uid="{00000000-0005-0000-0000-0000C7020000}"/>
    <cellStyle name="Style 966 4" xfId="708" xr:uid="{00000000-0005-0000-0000-0000C8020000}"/>
    <cellStyle name="Style 967" xfId="709" xr:uid="{00000000-0005-0000-0000-0000C9020000}"/>
    <cellStyle name="Style 967 2" xfId="710" xr:uid="{00000000-0005-0000-0000-0000CA020000}"/>
    <cellStyle name="Style 967 3" xfId="711" xr:uid="{00000000-0005-0000-0000-0000CB020000}"/>
    <cellStyle name="Style 967 4" xfId="712" xr:uid="{00000000-0005-0000-0000-0000CC020000}"/>
    <cellStyle name="Style 968" xfId="713" xr:uid="{00000000-0005-0000-0000-0000CD020000}"/>
    <cellStyle name="Style 968 2" xfId="714" xr:uid="{00000000-0005-0000-0000-0000CE020000}"/>
    <cellStyle name="Style 968 3" xfId="715" xr:uid="{00000000-0005-0000-0000-0000CF020000}"/>
    <cellStyle name="Style 968 4" xfId="716" xr:uid="{00000000-0005-0000-0000-0000D0020000}"/>
    <cellStyle name="Style 969" xfId="717" xr:uid="{00000000-0005-0000-0000-0000D1020000}"/>
    <cellStyle name="Style 969 2" xfId="718" xr:uid="{00000000-0005-0000-0000-0000D2020000}"/>
    <cellStyle name="Style 969 3" xfId="719" xr:uid="{00000000-0005-0000-0000-0000D3020000}"/>
    <cellStyle name="Style 969 4" xfId="720" xr:uid="{00000000-0005-0000-0000-0000D4020000}"/>
    <cellStyle name="Style 974" xfId="721" xr:uid="{00000000-0005-0000-0000-0000D5020000}"/>
    <cellStyle name="Style 974 2" xfId="722" xr:uid="{00000000-0005-0000-0000-0000D6020000}"/>
    <cellStyle name="Style 974 3" xfId="723" xr:uid="{00000000-0005-0000-0000-0000D7020000}"/>
    <cellStyle name="Style 974 4" xfId="724" xr:uid="{00000000-0005-0000-0000-0000D8020000}"/>
    <cellStyle name="Style 975" xfId="725" xr:uid="{00000000-0005-0000-0000-0000D9020000}"/>
    <cellStyle name="Style 975 2" xfId="726" xr:uid="{00000000-0005-0000-0000-0000DA020000}"/>
    <cellStyle name="Style 975 3" xfId="727" xr:uid="{00000000-0005-0000-0000-0000DB020000}"/>
    <cellStyle name="Style 975 4" xfId="728" xr:uid="{00000000-0005-0000-0000-0000DC020000}"/>
    <cellStyle name="Style 976" xfId="729" xr:uid="{00000000-0005-0000-0000-0000DD020000}"/>
    <cellStyle name="Style 976 2" xfId="730" xr:uid="{00000000-0005-0000-0000-0000DE020000}"/>
    <cellStyle name="Style 976 3" xfId="731" xr:uid="{00000000-0005-0000-0000-0000DF020000}"/>
    <cellStyle name="Style 976 4" xfId="732" xr:uid="{00000000-0005-0000-0000-0000E0020000}"/>
    <cellStyle name="Style 977" xfId="733" xr:uid="{00000000-0005-0000-0000-0000E1020000}"/>
    <cellStyle name="Style 977 2" xfId="734" xr:uid="{00000000-0005-0000-0000-0000E2020000}"/>
    <cellStyle name="Style 977 3" xfId="735" xr:uid="{00000000-0005-0000-0000-0000E3020000}"/>
    <cellStyle name="Style 977 4" xfId="736" xr:uid="{00000000-0005-0000-0000-0000E4020000}"/>
    <cellStyle name="Style 979" xfId="737" xr:uid="{00000000-0005-0000-0000-0000E5020000}"/>
    <cellStyle name="Style 979 2" xfId="738" xr:uid="{00000000-0005-0000-0000-0000E6020000}"/>
    <cellStyle name="Style 981" xfId="739" xr:uid="{00000000-0005-0000-0000-0000E7020000}"/>
    <cellStyle name="Style 981 2" xfId="740" xr:uid="{00000000-0005-0000-0000-0000E8020000}"/>
    <cellStyle name="Style 981 3" xfId="741" xr:uid="{00000000-0005-0000-0000-0000E9020000}"/>
    <cellStyle name="Style 981 4" xfId="742" xr:uid="{00000000-0005-0000-0000-0000EA020000}"/>
    <cellStyle name="Style 982" xfId="743" xr:uid="{00000000-0005-0000-0000-0000EB020000}"/>
    <cellStyle name="Style 982 2" xfId="744" xr:uid="{00000000-0005-0000-0000-0000EC020000}"/>
    <cellStyle name="Style 982 3" xfId="745" xr:uid="{00000000-0005-0000-0000-0000ED020000}"/>
    <cellStyle name="Style 982 4" xfId="746" xr:uid="{00000000-0005-0000-0000-0000EE020000}"/>
    <cellStyle name="Style 983" xfId="747" xr:uid="{00000000-0005-0000-0000-0000EF020000}"/>
    <cellStyle name="Style 983 2" xfId="748" xr:uid="{00000000-0005-0000-0000-0000F0020000}"/>
    <cellStyle name="Style 983 3" xfId="749" xr:uid="{00000000-0005-0000-0000-0000F1020000}"/>
    <cellStyle name="Style 983 4" xfId="750" xr:uid="{00000000-0005-0000-0000-0000F2020000}"/>
    <cellStyle name="Style 984" xfId="751" xr:uid="{00000000-0005-0000-0000-0000F3020000}"/>
    <cellStyle name="Style 984 2" xfId="752" xr:uid="{00000000-0005-0000-0000-0000F4020000}"/>
    <cellStyle name="Style 984 3" xfId="753" xr:uid="{00000000-0005-0000-0000-0000F5020000}"/>
    <cellStyle name="Style 984 4" xfId="754" xr:uid="{00000000-0005-0000-0000-0000F6020000}"/>
    <cellStyle name="Style 985" xfId="755" xr:uid="{00000000-0005-0000-0000-0000F7020000}"/>
    <cellStyle name="Style 985 2" xfId="756" xr:uid="{00000000-0005-0000-0000-0000F8020000}"/>
    <cellStyle name="Style 985 3" xfId="757" xr:uid="{00000000-0005-0000-0000-0000F9020000}"/>
    <cellStyle name="Style 985 4" xfId="758" xr:uid="{00000000-0005-0000-0000-0000FA020000}"/>
    <cellStyle name="Style 986" xfId="759" xr:uid="{00000000-0005-0000-0000-0000FB020000}"/>
    <cellStyle name="Style 986 2" xfId="760" xr:uid="{00000000-0005-0000-0000-0000FC020000}"/>
    <cellStyle name="Style 986 3" xfId="761" xr:uid="{00000000-0005-0000-0000-0000FD020000}"/>
    <cellStyle name="Style 986 4" xfId="762" xr:uid="{00000000-0005-0000-0000-0000FE020000}"/>
    <cellStyle name="Style 987" xfId="763" xr:uid="{00000000-0005-0000-0000-0000FF020000}"/>
    <cellStyle name="Style 987 2" xfId="764" xr:uid="{00000000-0005-0000-0000-000000030000}"/>
    <cellStyle name="Style 987 3" xfId="765" xr:uid="{00000000-0005-0000-0000-000001030000}"/>
    <cellStyle name="Style 987 4" xfId="766" xr:uid="{00000000-0005-0000-0000-000002030000}"/>
    <cellStyle name="Style 988" xfId="767" xr:uid="{00000000-0005-0000-0000-000003030000}"/>
    <cellStyle name="Style 988 2" xfId="768" xr:uid="{00000000-0005-0000-0000-000004030000}"/>
    <cellStyle name="Style 988 3" xfId="769" xr:uid="{00000000-0005-0000-0000-000005030000}"/>
    <cellStyle name="Style 988 4" xfId="770" xr:uid="{00000000-0005-0000-0000-000006030000}"/>
    <cellStyle name="Style 989" xfId="771" xr:uid="{00000000-0005-0000-0000-000007030000}"/>
    <cellStyle name="Style 989 2" xfId="772" xr:uid="{00000000-0005-0000-0000-000008030000}"/>
    <cellStyle name="Style 989 3" xfId="773" xr:uid="{00000000-0005-0000-0000-000009030000}"/>
    <cellStyle name="Style 989 4" xfId="774" xr:uid="{00000000-0005-0000-0000-00000A030000}"/>
    <cellStyle name="Style 991" xfId="775" xr:uid="{00000000-0005-0000-0000-00000B030000}"/>
    <cellStyle name="Style 991 2" xfId="776" xr:uid="{00000000-0005-0000-0000-00000C030000}"/>
    <cellStyle name="Title" xfId="777" builtinId="15" customBuiltin="1"/>
    <cellStyle name="Title 2" xfId="778" xr:uid="{00000000-0005-0000-0000-00000E030000}"/>
    <cellStyle name="Total" xfId="779" builtinId="25" customBuiltin="1"/>
    <cellStyle name="Total 2" xfId="780" xr:uid="{00000000-0005-0000-0000-000010030000}"/>
    <cellStyle name="Warning Text" xfId="781" builtinId="11" customBuiltin="1"/>
    <cellStyle name="Warning Text 2" xfId="782" xr:uid="{00000000-0005-0000-0000-00001203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E5000"/>
      <rgbColor rgb="0000FF00"/>
      <rgbColor rgb="00009CDE"/>
      <rgbColor rgb="00FEDB00"/>
      <rgbColor rgb="00FF00FF"/>
      <rgbColor rgb="0000FFFF"/>
      <rgbColor rgb="00AA6520"/>
      <rgbColor rgb="00008000"/>
      <rgbColor rgb="00000080"/>
      <rgbColor rgb="00808000"/>
      <rgbColor rgb="00800080"/>
      <rgbColor rgb="00008080"/>
      <rgbColor rgb="00EAEAEA"/>
      <rgbColor rgb="00808080"/>
      <rgbColor rgb="009999FF"/>
      <rgbColor rgb="00BB793C"/>
      <rgbColor rgb="00620C0B"/>
      <rgbColor rgb="00590001"/>
      <rgbColor rgb="00404549"/>
      <rgbColor rgb="00CD9B7A"/>
      <rgbColor rgb="00990033"/>
      <rgbColor rgb="00EAEAEA"/>
      <rgbColor rgb="00000080"/>
      <rgbColor rgb="00A0A0A0"/>
      <rgbColor rgb="00CC9900"/>
      <rgbColor rgb="00008C99"/>
      <rgbColor rgb="00579A32"/>
      <rgbColor rgb="00CC6633"/>
      <rgbColor rgb="003366FF"/>
      <rgbColor rgb="00666666"/>
      <rgbColor rgb="0000CCFF"/>
      <rgbColor rgb="00CCFFFF"/>
      <rgbColor rgb="00CCFFCC"/>
      <rgbColor rgb="00FFFF99"/>
      <rgbColor rgb="0099CCFF"/>
      <rgbColor rgb="00FE5000"/>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800000"/>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title>
      <c:tx>
        <c:rich>
          <a:bodyPr/>
          <a:lstStyle/>
          <a:p>
            <a:pPr>
              <a:defRPr sz="1800" b="1" i="0" u="none" strike="noStrike" baseline="0">
                <a:solidFill>
                  <a:sysClr val="windowText" lastClr="000000"/>
                </a:solidFill>
                <a:latin typeface="Arial"/>
              </a:defRPr>
            </a:pPr>
            <a:r>
              <a:rPr sz="1800" b="1" i="0" u="none" strike="noStrike" baseline="0">
                <a:latin typeface="Arial" charset="0"/>
              </a:rPr>
              <a:t>Monthly Indexes</a:t>
            </a:r>
          </a:p>
        </c:rich>
      </c:tx>
      <c:overlay val="0"/>
    </c:title>
    <c:autoTitleDeleted val="0"/>
    <c:plotArea>
      <c:layout/>
      <c:lineChart>
        <c:grouping val="standard"/>
        <c:varyColors val="1"/>
        <c:ser>
          <c:idx val="0"/>
          <c:order val="0"/>
          <c:tx>
            <c:v>Occupancy Index (MPI)</c:v>
          </c:tx>
          <c:spPr>
            <a:ln w="38100">
              <a:solidFill>
                <a:srgbClr val="009CDE"/>
              </a:solidFill>
              <a:prstDash val="solid"/>
            </a:ln>
          </c:spPr>
          <c:marker>
            <c:symbol val="circle"/>
            <c:size val="6"/>
            <c:spPr>
              <a:solidFill>
                <a:srgbClr val="009CDE"/>
              </a:solidFill>
              <a:ln w="9525">
                <a:solidFill>
                  <a:srgbClr val="009CDE"/>
                </a:solidFill>
                <a:prstDash val="solid"/>
              </a:ln>
            </c:spPr>
          </c:marker>
          <c:cat>
            <c:strRef>
              <c:f>Comp!$C$20:$T$20</c:f>
              <c:strCache>
                <c:ptCount val="18"/>
                <c:pt idx="0">
                  <c:v>Jul</c:v>
                </c:pt>
                <c:pt idx="1">
                  <c:v>Aug</c:v>
                </c:pt>
                <c:pt idx="2">
                  <c:v>Sep</c:v>
                </c:pt>
                <c:pt idx="3">
                  <c:v>Oct</c:v>
                </c:pt>
                <c:pt idx="4">
                  <c:v>Nov</c:v>
                </c:pt>
                <c:pt idx="5">
                  <c:v>Dec</c:v>
                </c:pt>
                <c:pt idx="6">
                  <c:v>Jan</c:v>
                </c:pt>
                <c:pt idx="7">
                  <c:v>Feb</c:v>
                </c:pt>
                <c:pt idx="8">
                  <c:v>Mar</c:v>
                </c:pt>
                <c:pt idx="9">
                  <c:v>Apr</c:v>
                </c:pt>
                <c:pt idx="10">
                  <c:v>May</c:v>
                </c:pt>
                <c:pt idx="11">
                  <c:v>Jun</c:v>
                </c:pt>
                <c:pt idx="12">
                  <c:v>Jul</c:v>
                </c:pt>
                <c:pt idx="13">
                  <c:v>Aug</c:v>
                </c:pt>
                <c:pt idx="14">
                  <c:v>Sep</c:v>
                </c:pt>
                <c:pt idx="15">
                  <c:v>Oct</c:v>
                </c:pt>
                <c:pt idx="16">
                  <c:v>Nov</c:v>
                </c:pt>
                <c:pt idx="17">
                  <c:v>Dec</c:v>
                </c:pt>
              </c:strCache>
            </c:strRef>
          </c:cat>
          <c:val>
            <c:numRef>
              <c:f>Comp!$C$23:$T$23</c:f>
              <c:numCache>
                <c:formatCode>0.0</c:formatCode>
                <c:ptCount val="18"/>
                <c:pt idx="0">
                  <c:v>89.538069501922351</c:v>
                </c:pt>
                <c:pt idx="1">
                  <c:v>90.409154816713951</c:v>
                </c:pt>
                <c:pt idx="2">
                  <c:v>107.85519954258528</c:v>
                </c:pt>
                <c:pt idx="3">
                  <c:v>104.24792672083731</c:v>
                </c:pt>
                <c:pt idx="4">
                  <c:v>114.01425178147268</c:v>
                </c:pt>
                <c:pt idx="5">
                  <c:v>120.99022259203473</c:v>
                </c:pt>
                <c:pt idx="6">
                  <c:v>115.8564629125829</c:v>
                </c:pt>
                <c:pt idx="7">
                  <c:v>96.639166955411355</c:v>
                </c:pt>
                <c:pt idx="8">
                  <c:v>121.20368006064304</c:v>
                </c:pt>
                <c:pt idx="9">
                  <c:v>97.272347082548606</c:v>
                </c:pt>
                <c:pt idx="10">
                  <c:v>100.74381108788846</c:v>
                </c:pt>
                <c:pt idx="11">
                  <c:v>104.1230479194424</c:v>
                </c:pt>
                <c:pt idx="12">
                  <c:v>98.057691241874878</c:v>
                </c:pt>
                <c:pt idx="13">
                  <c:v>91.401832715837216</c:v>
                </c:pt>
                <c:pt idx="14">
                  <c:v>93.049993293414531</c:v>
                </c:pt>
                <c:pt idx="15">
                  <c:v>91.341131464764061</c:v>
                </c:pt>
                <c:pt idx="16">
                  <c:v>115.54084549414058</c:v>
                </c:pt>
                <c:pt idx="17">
                  <c:v>116.86956521751098</c:v>
                </c:pt>
              </c:numCache>
            </c:numRef>
          </c:val>
          <c:smooth val="0"/>
          <c:extLst>
            <c:ext xmlns:c16="http://schemas.microsoft.com/office/drawing/2014/chart" uri="{C3380CC4-5D6E-409C-BE32-E72D297353CC}">
              <c16:uniqueId val="{00000000-112B-4117-9F6E-228F4C472140}"/>
            </c:ext>
          </c:extLst>
        </c:ser>
        <c:ser>
          <c:idx val="1"/>
          <c:order val="1"/>
          <c:tx>
            <c:v>ADR Index (ARI)</c:v>
          </c:tx>
          <c:spPr>
            <a:ln w="38100">
              <a:solidFill>
                <a:srgbClr val="D22630"/>
              </a:solidFill>
              <a:prstDash val="solid"/>
            </a:ln>
          </c:spPr>
          <c:marker>
            <c:symbol val="diamond"/>
            <c:size val="6"/>
            <c:spPr>
              <a:solidFill>
                <a:srgbClr val="D22630"/>
              </a:solidFill>
              <a:ln w="9525">
                <a:solidFill>
                  <a:srgbClr val="D22630"/>
                </a:solidFill>
                <a:prstDash val="solid"/>
              </a:ln>
            </c:spPr>
          </c:marker>
          <c:cat>
            <c:strRef>
              <c:f>Comp!$C$20:$T$20</c:f>
              <c:strCache>
                <c:ptCount val="18"/>
                <c:pt idx="0">
                  <c:v>Jul</c:v>
                </c:pt>
                <c:pt idx="1">
                  <c:v>Aug</c:v>
                </c:pt>
                <c:pt idx="2">
                  <c:v>Sep</c:v>
                </c:pt>
                <c:pt idx="3">
                  <c:v>Oct</c:v>
                </c:pt>
                <c:pt idx="4">
                  <c:v>Nov</c:v>
                </c:pt>
                <c:pt idx="5">
                  <c:v>Dec</c:v>
                </c:pt>
                <c:pt idx="6">
                  <c:v>Jan</c:v>
                </c:pt>
                <c:pt idx="7">
                  <c:v>Feb</c:v>
                </c:pt>
                <c:pt idx="8">
                  <c:v>Mar</c:v>
                </c:pt>
                <c:pt idx="9">
                  <c:v>Apr</c:v>
                </c:pt>
                <c:pt idx="10">
                  <c:v>May</c:v>
                </c:pt>
                <c:pt idx="11">
                  <c:v>Jun</c:v>
                </c:pt>
                <c:pt idx="12">
                  <c:v>Jul</c:v>
                </c:pt>
                <c:pt idx="13">
                  <c:v>Aug</c:v>
                </c:pt>
                <c:pt idx="14">
                  <c:v>Sep</c:v>
                </c:pt>
                <c:pt idx="15">
                  <c:v>Oct</c:v>
                </c:pt>
                <c:pt idx="16">
                  <c:v>Nov</c:v>
                </c:pt>
                <c:pt idx="17">
                  <c:v>Dec</c:v>
                </c:pt>
              </c:strCache>
            </c:strRef>
          </c:cat>
          <c:val>
            <c:numRef>
              <c:f>Comp!$C$35:$T$35</c:f>
              <c:numCache>
                <c:formatCode>0.0</c:formatCode>
                <c:ptCount val="18"/>
                <c:pt idx="0">
                  <c:v>140.97713057604511</c:v>
                </c:pt>
                <c:pt idx="1">
                  <c:v>136.39442400170992</c:v>
                </c:pt>
                <c:pt idx="2">
                  <c:v>154.19112400970207</c:v>
                </c:pt>
                <c:pt idx="3">
                  <c:v>139.7026474333986</c:v>
                </c:pt>
                <c:pt idx="4">
                  <c:v>140.36467760471271</c:v>
                </c:pt>
                <c:pt idx="5">
                  <c:v>140.39351590508087</c:v>
                </c:pt>
                <c:pt idx="6">
                  <c:v>154.17562155436812</c:v>
                </c:pt>
                <c:pt idx="7">
                  <c:v>157.43209759616465</c:v>
                </c:pt>
                <c:pt idx="8">
                  <c:v>143.83641263138577</c:v>
                </c:pt>
                <c:pt idx="9">
                  <c:v>150.63114118762297</c:v>
                </c:pt>
                <c:pt idx="10">
                  <c:v>156.62626922956426</c:v>
                </c:pt>
                <c:pt idx="11">
                  <c:v>137.82965212148258</c:v>
                </c:pt>
                <c:pt idx="12">
                  <c:v>148.12223284724254</c:v>
                </c:pt>
                <c:pt idx="13">
                  <c:v>152.37794978436011</c:v>
                </c:pt>
                <c:pt idx="14">
                  <c:v>155.05579232724597</c:v>
                </c:pt>
                <c:pt idx="15">
                  <c:v>142.96846404339058</c:v>
                </c:pt>
                <c:pt idx="16">
                  <c:v>144.12649549269497</c:v>
                </c:pt>
                <c:pt idx="17">
                  <c:v>142.01599566483677</c:v>
                </c:pt>
              </c:numCache>
            </c:numRef>
          </c:val>
          <c:smooth val="0"/>
          <c:extLst>
            <c:ext xmlns:c16="http://schemas.microsoft.com/office/drawing/2014/chart" uri="{C3380CC4-5D6E-409C-BE32-E72D297353CC}">
              <c16:uniqueId val="{00000001-112B-4117-9F6E-228F4C472140}"/>
            </c:ext>
          </c:extLst>
        </c:ser>
        <c:ser>
          <c:idx val="2"/>
          <c:order val="2"/>
          <c:tx>
            <c:v>RevPAR Index (RGI)</c:v>
          </c:tx>
          <c:spPr>
            <a:ln w="38100">
              <a:solidFill>
                <a:srgbClr val="84BD00"/>
              </a:solidFill>
              <a:prstDash val="lgDash"/>
            </a:ln>
          </c:spPr>
          <c:marker>
            <c:symbol val="square"/>
            <c:size val="6"/>
            <c:spPr>
              <a:solidFill>
                <a:srgbClr val="84BD00"/>
              </a:solidFill>
              <a:ln w="9525">
                <a:solidFill>
                  <a:srgbClr val="84BD00"/>
                </a:solidFill>
                <a:prstDash val="solid"/>
              </a:ln>
            </c:spPr>
          </c:marker>
          <c:cat>
            <c:strRef>
              <c:f>Comp!$C$20:$T$20</c:f>
              <c:strCache>
                <c:ptCount val="18"/>
                <c:pt idx="0">
                  <c:v>Jul</c:v>
                </c:pt>
                <c:pt idx="1">
                  <c:v>Aug</c:v>
                </c:pt>
                <c:pt idx="2">
                  <c:v>Sep</c:v>
                </c:pt>
                <c:pt idx="3">
                  <c:v>Oct</c:v>
                </c:pt>
                <c:pt idx="4">
                  <c:v>Nov</c:v>
                </c:pt>
                <c:pt idx="5">
                  <c:v>Dec</c:v>
                </c:pt>
                <c:pt idx="6">
                  <c:v>Jan</c:v>
                </c:pt>
                <c:pt idx="7">
                  <c:v>Feb</c:v>
                </c:pt>
                <c:pt idx="8">
                  <c:v>Mar</c:v>
                </c:pt>
                <c:pt idx="9">
                  <c:v>Apr</c:v>
                </c:pt>
                <c:pt idx="10">
                  <c:v>May</c:v>
                </c:pt>
                <c:pt idx="11">
                  <c:v>Jun</c:v>
                </c:pt>
                <c:pt idx="12">
                  <c:v>Jul</c:v>
                </c:pt>
                <c:pt idx="13">
                  <c:v>Aug</c:v>
                </c:pt>
                <c:pt idx="14">
                  <c:v>Sep</c:v>
                </c:pt>
                <c:pt idx="15">
                  <c:v>Oct</c:v>
                </c:pt>
                <c:pt idx="16">
                  <c:v>Nov</c:v>
                </c:pt>
                <c:pt idx="17">
                  <c:v>Dec</c:v>
                </c:pt>
              </c:strCache>
            </c:strRef>
          </c:cat>
          <c:val>
            <c:numRef>
              <c:f>Comp!$C$47:$T$47</c:f>
              <c:numCache>
                <c:formatCode>0.0</c:formatCode>
                <c:ptCount val="18"/>
                <c:pt idx="0">
                  <c:v>126.22820115707709</c:v>
                </c:pt>
                <c:pt idx="1">
                  <c:v>123.31304595719273</c:v>
                </c:pt>
                <c:pt idx="2">
                  <c:v>166.30314447753619</c:v>
                </c:pt>
                <c:pt idx="3">
                  <c:v>145.63711352347045</c:v>
                </c:pt>
                <c:pt idx="4">
                  <c:v>160.03573693642147</c:v>
                </c:pt>
                <c:pt idx="5">
                  <c:v>169.86242739826082</c:v>
                </c:pt>
                <c:pt idx="6">
                  <c:v>178.62242180622152</c:v>
                </c:pt>
                <c:pt idx="7">
                  <c:v>152.14106763729384</c:v>
                </c:pt>
                <c:pt idx="8">
                  <c:v>174.33502537645498</c:v>
                </c:pt>
                <c:pt idx="9">
                  <c:v>146.52244647061289</c:v>
                </c:pt>
                <c:pt idx="10">
                  <c:v>157.79127278633422</c:v>
                </c:pt>
                <c:pt idx="11">
                  <c:v>143.51243472560114</c:v>
                </c:pt>
                <c:pt idx="12">
                  <c:v>145.24524174579429</c:v>
                </c:pt>
                <c:pt idx="13">
                  <c:v>139.27623875783516</c:v>
                </c:pt>
                <c:pt idx="14">
                  <c:v>144.27940436143902</c:v>
                </c:pt>
                <c:pt idx="15">
                  <c:v>130.5890126950234</c:v>
                </c:pt>
                <c:pt idx="16">
                  <c:v>166.52497147342442</c:v>
                </c:pt>
                <c:pt idx="17">
                  <c:v>165.97347667276122</c:v>
                </c:pt>
              </c:numCache>
            </c:numRef>
          </c:val>
          <c:smooth val="0"/>
          <c:extLst>
            <c:ext xmlns:c16="http://schemas.microsoft.com/office/drawing/2014/chart" uri="{C3380CC4-5D6E-409C-BE32-E72D297353CC}">
              <c16:uniqueId val="{00000002-112B-4117-9F6E-228F4C472140}"/>
            </c:ext>
          </c:extLst>
        </c:ser>
        <c:ser>
          <c:idx val="3"/>
          <c:order val="3"/>
          <c:tx>
            <c:v>100 %</c:v>
          </c:tx>
          <c:spPr>
            <a:ln w="25400">
              <a:solidFill>
                <a:srgbClr val="000000"/>
              </a:solidFill>
              <a:prstDash val="lgDash"/>
            </a:ln>
          </c:spPr>
          <c:marker>
            <c:symbol val="none"/>
          </c:marker>
          <c:cat>
            <c:strRef>
              <c:f>Comp!$C$20:$T$20</c:f>
              <c:strCache>
                <c:ptCount val="18"/>
                <c:pt idx="0">
                  <c:v>Jul</c:v>
                </c:pt>
                <c:pt idx="1">
                  <c:v>Aug</c:v>
                </c:pt>
                <c:pt idx="2">
                  <c:v>Sep</c:v>
                </c:pt>
                <c:pt idx="3">
                  <c:v>Oct</c:v>
                </c:pt>
                <c:pt idx="4">
                  <c:v>Nov</c:v>
                </c:pt>
                <c:pt idx="5">
                  <c:v>Dec</c:v>
                </c:pt>
                <c:pt idx="6">
                  <c:v>Jan</c:v>
                </c:pt>
                <c:pt idx="7">
                  <c:v>Feb</c:v>
                </c:pt>
                <c:pt idx="8">
                  <c:v>Mar</c:v>
                </c:pt>
                <c:pt idx="9">
                  <c:v>Apr</c:v>
                </c:pt>
                <c:pt idx="10">
                  <c:v>May</c:v>
                </c:pt>
                <c:pt idx="11">
                  <c:v>Jun</c:v>
                </c:pt>
                <c:pt idx="12">
                  <c:v>Jul</c:v>
                </c:pt>
                <c:pt idx="13">
                  <c:v>Aug</c:v>
                </c:pt>
                <c:pt idx="14">
                  <c:v>Sep</c:v>
                </c:pt>
                <c:pt idx="15">
                  <c:v>Oct</c:v>
                </c:pt>
                <c:pt idx="16">
                  <c:v>Nov</c:v>
                </c:pt>
                <c:pt idx="17">
                  <c:v>Dec</c:v>
                </c:pt>
              </c:strCache>
            </c:strRef>
          </c:cat>
          <c:val>
            <c:numRef>
              <c:f>Comp!$C$60:$T$60</c:f>
              <c:numCache>
                <c:formatCode>General</c:formatCode>
                <c:ptCount val="18"/>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pt idx="14">
                  <c:v>100</c:v>
                </c:pt>
                <c:pt idx="15">
                  <c:v>100</c:v>
                </c:pt>
                <c:pt idx="16">
                  <c:v>100</c:v>
                </c:pt>
                <c:pt idx="17">
                  <c:v>100</c:v>
                </c:pt>
              </c:numCache>
            </c:numRef>
          </c:val>
          <c:smooth val="0"/>
          <c:extLst>
            <c:ext xmlns:c16="http://schemas.microsoft.com/office/drawing/2014/chart" uri="{C3380CC4-5D6E-409C-BE32-E72D297353CC}">
              <c16:uniqueId val="{00000003-112B-4117-9F6E-228F4C472140}"/>
            </c:ext>
          </c:extLst>
        </c:ser>
        <c:dLbls>
          <c:showLegendKey val="0"/>
          <c:showVal val="0"/>
          <c:showCatName val="0"/>
          <c:showSerName val="0"/>
          <c:showPercent val="0"/>
          <c:showBubbleSize val="0"/>
        </c:dLbls>
        <c:marker val="1"/>
        <c:smooth val="0"/>
        <c:axId val="1"/>
        <c:axId val="4"/>
      </c:lineChart>
      <c:catAx>
        <c:axId val="1"/>
        <c:scaling>
          <c:orientation val="minMax"/>
        </c:scaling>
        <c:delete val="0"/>
        <c:axPos val="b"/>
        <c:numFmt formatCode="General" sourceLinked="1"/>
        <c:majorTickMark val="none"/>
        <c:minorTickMark val="none"/>
        <c:tickLblPos val="nextTo"/>
        <c:spPr>
          <a:ln w="9525">
            <a:solidFill>
              <a:srgbClr val="A0A0A0"/>
            </a:solidFill>
            <a:prstDash val="solid"/>
          </a:ln>
        </c:spPr>
        <c:txPr>
          <a:bodyPr/>
          <a:lstStyle/>
          <a:p>
            <a:pPr>
              <a:defRPr sz="1200" b="0" i="0" u="none" strike="noStrike" baseline="0">
                <a:solidFill>
                  <a:sysClr val="windowText" lastClr="000000"/>
                </a:solidFill>
                <a:latin typeface="Arial"/>
              </a:defRPr>
            </a:pPr>
            <a:endParaRPr lang="en-US"/>
          </a:p>
        </c:txPr>
        <c:crossAx val="4"/>
        <c:crosses val="autoZero"/>
        <c:auto val="1"/>
        <c:lblAlgn val="ctr"/>
        <c:lblOffset val="100"/>
        <c:noMultiLvlLbl val="1"/>
      </c:catAx>
      <c:valAx>
        <c:axId val="4"/>
        <c:scaling>
          <c:orientation val="minMax"/>
          <c:max val="184"/>
          <c:min val="85"/>
        </c:scaling>
        <c:delete val="0"/>
        <c:axPos val="l"/>
        <c:majorGridlines>
          <c:spPr>
            <a:ln w="9525">
              <a:solidFill>
                <a:srgbClr val="A0A0A0"/>
              </a:solidFill>
              <a:prstDash val="sysDash"/>
            </a:ln>
          </c:spPr>
        </c:majorGridlines>
        <c:numFmt formatCode="General" sourceLinked="0"/>
        <c:majorTickMark val="out"/>
        <c:minorTickMark val="none"/>
        <c:tickLblPos val="nextTo"/>
        <c:spPr>
          <a:ln w="9525">
            <a:solidFill>
              <a:srgbClr val="A0A0A0"/>
            </a:solidFill>
            <a:prstDash val="solid"/>
          </a:ln>
        </c:spPr>
        <c:txPr>
          <a:bodyPr/>
          <a:lstStyle/>
          <a:p>
            <a:pPr>
              <a:defRPr sz="1200" b="0" i="0" u="none" strike="noStrike" baseline="0">
                <a:solidFill>
                  <a:sysClr val="windowText" lastClr="000000"/>
                </a:solidFill>
                <a:latin typeface="Arial"/>
              </a:defRPr>
            </a:pPr>
            <a:endParaRPr lang="en-US"/>
          </a:p>
        </c:txPr>
        <c:crossAx val="1"/>
        <c:crosses val="autoZero"/>
        <c:crossBetween val="between"/>
      </c:valAx>
      <c:spPr>
        <a:solidFill>
          <a:srgbClr val="FFFFFF"/>
        </a:solidFill>
        <a:ln w="9525">
          <a:noFill/>
        </a:ln>
      </c:spPr>
    </c:plotArea>
    <c:legend>
      <c:legendPos val="b"/>
      <c:legendEntry>
        <c:idx val="0"/>
        <c:txPr>
          <a:bodyPr/>
          <a:lstStyle/>
          <a:p>
            <a:pPr>
              <a:defRPr sz="1200" b="0" i="0" u="none" strike="noStrike" baseline="0">
                <a:solidFill>
                  <a:sysClr val="windowText" lastClr="000000"/>
                </a:solidFill>
                <a:latin typeface="Arial"/>
              </a:defRPr>
            </a:pPr>
            <a:endParaRPr lang="en-US"/>
          </a:p>
        </c:txPr>
      </c:legendEntry>
      <c:legendEntry>
        <c:idx val="1"/>
        <c:txPr>
          <a:bodyPr/>
          <a:lstStyle/>
          <a:p>
            <a:pPr>
              <a:defRPr sz="1200" b="0" i="0" u="none" strike="noStrike" baseline="0">
                <a:solidFill>
                  <a:sysClr val="windowText" lastClr="000000"/>
                </a:solidFill>
                <a:latin typeface="Arial"/>
              </a:defRPr>
            </a:pPr>
            <a:endParaRPr lang="en-US"/>
          </a:p>
        </c:txPr>
      </c:legendEntry>
      <c:legendEntry>
        <c:idx val="2"/>
        <c:txPr>
          <a:bodyPr/>
          <a:lstStyle/>
          <a:p>
            <a:pPr>
              <a:defRPr sz="1200" b="0" i="0" u="none" strike="noStrike" baseline="0">
                <a:solidFill>
                  <a:sysClr val="windowText" lastClr="000000"/>
                </a:solidFill>
                <a:latin typeface="Arial"/>
              </a:defRPr>
            </a:pPr>
            <a:endParaRPr lang="en-US"/>
          </a:p>
        </c:txPr>
      </c:legendEntry>
      <c:legendEntry>
        <c:idx val="3"/>
        <c:txPr>
          <a:bodyPr/>
          <a:lstStyle/>
          <a:p>
            <a:pPr>
              <a:defRPr sz="1200" b="0" i="0" u="none" strike="noStrike" baseline="0">
                <a:solidFill>
                  <a:sysClr val="windowText" lastClr="000000"/>
                </a:solidFill>
                <a:latin typeface="Arial"/>
              </a:defRPr>
            </a:pPr>
            <a:endParaRPr lang="en-US"/>
          </a:p>
        </c:txPr>
      </c:legendEntry>
      <c:overlay val="0"/>
      <c:spPr>
        <a:ln w="9525">
          <a:noFill/>
        </a:ln>
      </c:spPr>
      <c:txPr>
        <a:bodyPr/>
        <a:lstStyle/>
        <a:p>
          <a:pPr>
            <a:defRPr sz="1200" b="0" i="0" u="none" strike="noStrike" baseline="0">
              <a:solidFill>
                <a:sysClr val="windowText" lastClr="000000"/>
              </a:solidFill>
              <a:latin typeface="Arial"/>
            </a:defRPr>
          </a:pPr>
          <a:endParaRPr lang="en-US"/>
        </a:p>
      </c:txPr>
    </c:legend>
    <c:plotVisOnly val="1"/>
    <c:dispBlanksAs val="gap"/>
    <c:showDLblsOverMax val="1"/>
  </c:chart>
  <c:spPr>
    <a:ln w="9525">
      <a:solidFill>
        <a:srgbClr val="FFFFFF"/>
      </a:solidFill>
      <a:prstDash val="solid"/>
    </a:ln>
  </c:spPr>
  <c:txPr>
    <a:bodyPr/>
    <a:lstStyle/>
    <a:p>
      <a:pPr>
        <a:defRPr sz="1000" b="0" i="0" u="none" strike="noStrike" baseline="0">
          <a:solidFill>
            <a:sysClr val="windowText" lastClr="000000"/>
          </a:solidFill>
          <a:latin typeface="+mn-lt"/>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title>
      <c:tx>
        <c:rich>
          <a:bodyPr/>
          <a:lstStyle/>
          <a:p>
            <a:pPr>
              <a:defRPr sz="1800" b="1" i="0" u="none" strike="noStrike" baseline="0">
                <a:solidFill>
                  <a:sysClr val="windowText" lastClr="000000"/>
                </a:solidFill>
                <a:latin typeface="Arial"/>
              </a:defRPr>
            </a:pPr>
            <a:r>
              <a:rPr sz="1800" b="1" i="0" u="none" strike="noStrike" baseline="0">
                <a:latin typeface="Arial" charset="0"/>
              </a:rPr>
              <a:t>RevPAR Percent Change</a:t>
            </a:r>
          </a:p>
        </c:rich>
      </c:tx>
      <c:overlay val="0"/>
    </c:title>
    <c:autoTitleDeleted val="0"/>
    <c:plotArea>
      <c:layout/>
      <c:barChart>
        <c:barDir val="col"/>
        <c:grouping val="clustered"/>
        <c:varyColors val="1"/>
        <c:ser>
          <c:idx val="0"/>
          <c:order val="0"/>
          <c:tx>
            <c:v>My Property</c:v>
          </c:tx>
          <c:spPr>
            <a:solidFill>
              <a:srgbClr val="00BFB3"/>
            </a:solidFill>
            <a:ln w="28575">
              <a:noFill/>
            </a:ln>
          </c:spPr>
          <c:invertIfNegative val="0"/>
          <c:cat>
            <c:strRef>
              <c:f>Comp!$B$67:$B$69</c:f>
              <c:strCache>
                <c:ptCount val="3"/>
                <c:pt idx="0">
                  <c:v>Year to Date</c:v>
                </c:pt>
                <c:pt idx="1">
                  <c:v>Running 3 Month</c:v>
                </c:pt>
                <c:pt idx="2">
                  <c:v>Running 12 Month</c:v>
                </c:pt>
              </c:strCache>
            </c:strRef>
          </c:cat>
          <c:val>
            <c:numRef>
              <c:f>(Comp!$X$50,Comp!$AB$50,Comp!$AF$50)</c:f>
              <c:numCache>
                <c:formatCode>0.0</c:formatCode>
                <c:ptCount val="3"/>
                <c:pt idx="0">
                  <c:v>2.3010064820558873</c:v>
                </c:pt>
                <c:pt idx="1">
                  <c:v>0.72276059554917793</c:v>
                </c:pt>
                <c:pt idx="2">
                  <c:v>2.3010064820558873</c:v>
                </c:pt>
              </c:numCache>
            </c:numRef>
          </c:val>
          <c:extLst>
            <c:ext xmlns:c16="http://schemas.microsoft.com/office/drawing/2014/chart" uri="{C3380CC4-5D6E-409C-BE32-E72D297353CC}">
              <c16:uniqueId val="{00000000-0E59-4B0A-9079-F7A8BA4CAE41}"/>
            </c:ext>
          </c:extLst>
        </c:ser>
        <c:ser>
          <c:idx val="1"/>
          <c:order val="1"/>
          <c:tx>
            <c:v>Competitive Set</c:v>
          </c:tx>
          <c:spPr>
            <a:solidFill>
              <a:srgbClr val="FEDB00"/>
            </a:solidFill>
            <a:ln w="28575">
              <a:noFill/>
            </a:ln>
          </c:spPr>
          <c:invertIfNegative val="0"/>
          <c:cat>
            <c:strRef>
              <c:f>Comp!$B$67:$B$69</c:f>
              <c:strCache>
                <c:ptCount val="3"/>
                <c:pt idx="0">
                  <c:v>Year to Date</c:v>
                </c:pt>
                <c:pt idx="1">
                  <c:v>Running 3 Month</c:v>
                </c:pt>
                <c:pt idx="2">
                  <c:v>Running 12 Month</c:v>
                </c:pt>
              </c:strCache>
            </c:strRef>
          </c:cat>
          <c:val>
            <c:numRef>
              <c:f>(Comp!$X$51,Comp!$AB$51,Comp!$AF$51)</c:f>
              <c:numCache>
                <c:formatCode>0.0</c:formatCode>
                <c:ptCount val="3"/>
                <c:pt idx="0">
                  <c:v>-0.29614155678613946</c:v>
                </c:pt>
                <c:pt idx="1">
                  <c:v>3.3785932663416909</c:v>
                </c:pt>
                <c:pt idx="2">
                  <c:v>-0.29614155678613946</c:v>
                </c:pt>
              </c:numCache>
            </c:numRef>
          </c:val>
          <c:extLst>
            <c:ext xmlns:c16="http://schemas.microsoft.com/office/drawing/2014/chart" uri="{C3380CC4-5D6E-409C-BE32-E72D297353CC}">
              <c16:uniqueId val="{00000001-0E59-4B0A-9079-F7A8BA4CAE41}"/>
            </c:ext>
          </c:extLst>
        </c:ser>
        <c:dLbls>
          <c:showLegendKey val="0"/>
          <c:showVal val="0"/>
          <c:showCatName val="0"/>
          <c:showSerName val="0"/>
          <c:showPercent val="0"/>
          <c:showBubbleSize val="0"/>
        </c:dLbls>
        <c:gapWidth val="150"/>
        <c:axId val="1"/>
        <c:axId val="4"/>
      </c:barChart>
      <c:catAx>
        <c:axId val="1"/>
        <c:scaling>
          <c:orientation val="minMax"/>
        </c:scaling>
        <c:delete val="0"/>
        <c:axPos val="b"/>
        <c:numFmt formatCode="General" sourceLinked="1"/>
        <c:majorTickMark val="none"/>
        <c:minorTickMark val="none"/>
        <c:tickLblPos val="low"/>
        <c:spPr>
          <a:ln w="9525">
            <a:solidFill>
              <a:srgbClr val="A0A0A0"/>
            </a:solidFill>
            <a:prstDash val="solid"/>
          </a:ln>
        </c:spPr>
        <c:txPr>
          <a:bodyPr/>
          <a:lstStyle/>
          <a:p>
            <a:pPr>
              <a:defRPr sz="1000" b="0" i="0" u="none" strike="noStrike" baseline="0">
                <a:solidFill>
                  <a:sysClr val="windowText" lastClr="000000"/>
                </a:solidFill>
                <a:latin typeface="Arial"/>
              </a:defRPr>
            </a:pPr>
            <a:endParaRPr lang="en-US"/>
          </a:p>
        </c:txPr>
        <c:crossAx val="4"/>
        <c:crosses val="autoZero"/>
        <c:auto val="1"/>
        <c:lblAlgn val="ctr"/>
        <c:lblOffset val="100"/>
        <c:noMultiLvlLbl val="1"/>
      </c:catAx>
      <c:valAx>
        <c:axId val="4"/>
        <c:scaling>
          <c:orientation val="minMax"/>
          <c:max val="8"/>
          <c:min val="-5"/>
        </c:scaling>
        <c:delete val="0"/>
        <c:axPos val="l"/>
        <c:majorGridlines>
          <c:spPr>
            <a:ln w="9525">
              <a:solidFill>
                <a:srgbClr val="A0A0A0"/>
              </a:solidFill>
              <a:prstDash val="sysDash"/>
            </a:ln>
          </c:spPr>
        </c:majorGridlines>
        <c:numFmt formatCode="General" sourceLinked="0"/>
        <c:majorTickMark val="out"/>
        <c:minorTickMark val="none"/>
        <c:tickLblPos val="nextTo"/>
        <c:spPr>
          <a:ln w="9525">
            <a:solidFill>
              <a:srgbClr val="A0A0A0"/>
            </a:solidFill>
            <a:prstDash val="solid"/>
          </a:ln>
        </c:spPr>
        <c:txPr>
          <a:bodyPr/>
          <a:lstStyle/>
          <a:p>
            <a:pPr>
              <a:defRPr sz="1200" b="0" i="0" u="none" strike="noStrike" baseline="0">
                <a:solidFill>
                  <a:sysClr val="windowText" lastClr="000000"/>
                </a:solidFill>
                <a:latin typeface="Arial"/>
              </a:defRPr>
            </a:pPr>
            <a:endParaRPr lang="en-US"/>
          </a:p>
        </c:txPr>
        <c:crossAx val="1"/>
        <c:crosses val="autoZero"/>
        <c:crossBetween val="between"/>
      </c:valAx>
      <c:spPr>
        <a:solidFill>
          <a:srgbClr val="FFFFFF"/>
        </a:solidFill>
        <a:ln w="9525">
          <a:noFill/>
        </a:ln>
      </c:spPr>
    </c:plotArea>
    <c:legend>
      <c:legendPos val="b"/>
      <c:legendEntry>
        <c:idx val="0"/>
        <c:txPr>
          <a:bodyPr/>
          <a:lstStyle/>
          <a:p>
            <a:pPr>
              <a:defRPr sz="1000" b="0" i="0" u="none" strike="noStrike" baseline="0">
                <a:solidFill>
                  <a:sysClr val="windowText" lastClr="000000"/>
                </a:solidFill>
                <a:latin typeface="Arial"/>
              </a:defRPr>
            </a:pPr>
            <a:endParaRPr lang="en-US"/>
          </a:p>
        </c:txPr>
      </c:legendEntry>
      <c:legendEntry>
        <c:idx val="1"/>
        <c:txPr>
          <a:bodyPr/>
          <a:lstStyle/>
          <a:p>
            <a:pPr>
              <a:defRPr sz="1000" b="0" i="0" u="none" strike="noStrike" baseline="0">
                <a:solidFill>
                  <a:sysClr val="windowText" lastClr="000000"/>
                </a:solidFill>
                <a:latin typeface="Arial"/>
              </a:defRPr>
            </a:pPr>
            <a:endParaRPr lang="en-US"/>
          </a:p>
        </c:txPr>
      </c:legendEntry>
      <c:overlay val="0"/>
      <c:spPr>
        <a:ln w="9525">
          <a:noFill/>
        </a:ln>
      </c:spPr>
      <c:txPr>
        <a:bodyPr/>
        <a:lstStyle/>
        <a:p>
          <a:pPr>
            <a:defRPr sz="1000" b="0" i="0" u="none" strike="noStrike" baseline="0">
              <a:solidFill>
                <a:sysClr val="windowText" lastClr="000000"/>
              </a:solidFill>
              <a:latin typeface="Arial"/>
            </a:defRPr>
          </a:pPr>
          <a:endParaRPr lang="en-US"/>
        </a:p>
      </c:txPr>
    </c:legend>
    <c:plotVisOnly val="1"/>
    <c:dispBlanksAs val="zero"/>
    <c:showDLblsOverMax val="1"/>
  </c:chart>
  <c:spPr>
    <a:ln w="9525">
      <a:solidFill>
        <a:srgbClr val="FFFFFF"/>
      </a:solidFill>
      <a:prstDash val="solid"/>
    </a:ln>
  </c:spPr>
  <c:txPr>
    <a:bodyPr/>
    <a:lstStyle/>
    <a:p>
      <a:pPr>
        <a:defRPr sz="1000" b="0" i="0" u="none" strike="noStrike" baseline="0">
          <a:solidFill>
            <a:sysClr val="windowText" lastClr="000000"/>
          </a:solidFill>
          <a:latin typeface="+mn-lt"/>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title>
      <c:tx>
        <c:rich>
          <a:bodyPr/>
          <a:lstStyle/>
          <a:p>
            <a:pPr>
              <a:defRPr sz="1400" b="1" i="0" u="none" strike="noStrike" baseline="0">
                <a:solidFill>
                  <a:sysClr val="windowText" lastClr="000000"/>
                </a:solidFill>
                <a:latin typeface="Arial"/>
              </a:defRPr>
            </a:pPr>
            <a:r>
              <a:rPr sz="1400" b="1" i="0" u="none" strike="noStrike" baseline="0">
                <a:latin typeface="Arial" charset="0"/>
              </a:rPr>
              <a:t>Current Month Occupancy</a:t>
            </a:r>
          </a:p>
        </c:rich>
      </c:tx>
      <c:overlay val="0"/>
    </c:title>
    <c:autoTitleDeleted val="0"/>
    <c:plotArea>
      <c:layout/>
      <c:barChart>
        <c:barDir val="col"/>
        <c:grouping val="clustered"/>
        <c:varyColors val="1"/>
        <c:ser>
          <c:idx val="0"/>
          <c:order val="0"/>
          <c:tx>
            <c:v>My Property</c:v>
          </c:tx>
          <c:spPr>
            <a:solidFill>
              <a:srgbClr val="00BFB3"/>
            </a:solidFill>
            <a:ln w="28575">
              <a:noFill/>
            </a:ln>
          </c:spPr>
          <c:invertIfNegative val="0"/>
          <c:cat>
            <c:strRef>
              <c:f>'Day of Week'!$X$13:$AF$13</c:f>
              <c:strCache>
                <c:ptCount val="9"/>
                <c:pt idx="0">
                  <c:v>Sunday</c:v>
                </c:pt>
                <c:pt idx="1">
                  <c:v>Monday</c:v>
                </c:pt>
                <c:pt idx="2">
                  <c:v>Tuesday</c:v>
                </c:pt>
                <c:pt idx="3">
                  <c:v>Wednesday</c:v>
                </c:pt>
                <c:pt idx="4">
                  <c:v>Thursday</c:v>
                </c:pt>
                <c:pt idx="5">
                  <c:v>Friday</c:v>
                </c:pt>
                <c:pt idx="6">
                  <c:v>Saturday</c:v>
                </c:pt>
                <c:pt idx="7">
                  <c:v>Weekday</c:v>
                </c:pt>
                <c:pt idx="8">
                  <c:v>Weekend</c:v>
                </c:pt>
              </c:strCache>
            </c:strRef>
          </c:cat>
          <c:val>
            <c:numRef>
              <c:f>'Day of Week'!$X$14:$AF$14</c:f>
              <c:numCache>
                <c:formatCode>General</c:formatCode>
                <c:ptCount val="9"/>
                <c:pt idx="0">
                  <c:v>30</c:v>
                </c:pt>
                <c:pt idx="1">
                  <c:v>50.434782608695649</c:v>
                </c:pt>
                <c:pt idx="2">
                  <c:v>59.130434782608695</c:v>
                </c:pt>
                <c:pt idx="3">
                  <c:v>46.739130434782609</c:v>
                </c:pt>
                <c:pt idx="4">
                  <c:v>48.913043478260867</c:v>
                </c:pt>
                <c:pt idx="5">
                  <c:v>63.043478260869563</c:v>
                </c:pt>
                <c:pt idx="6">
                  <c:v>66.304347826086953</c:v>
                </c:pt>
                <c:pt idx="7">
                  <c:v>46.975425330812854</c:v>
                </c:pt>
                <c:pt idx="8">
                  <c:v>64.673913043478265</c:v>
                </c:pt>
              </c:numCache>
            </c:numRef>
          </c:val>
          <c:extLst>
            <c:ext xmlns:c16="http://schemas.microsoft.com/office/drawing/2014/chart" uri="{C3380CC4-5D6E-409C-BE32-E72D297353CC}">
              <c16:uniqueId val="{00000000-4DC8-4170-9652-BF38343A8EF1}"/>
            </c:ext>
          </c:extLst>
        </c:ser>
        <c:ser>
          <c:idx val="1"/>
          <c:order val="1"/>
          <c:tx>
            <c:v>Competitive Set</c:v>
          </c:tx>
          <c:spPr>
            <a:solidFill>
              <a:srgbClr val="FEDB00"/>
            </a:solidFill>
            <a:ln w="28575">
              <a:noFill/>
            </a:ln>
          </c:spPr>
          <c:invertIfNegative val="0"/>
          <c:cat>
            <c:strRef>
              <c:f>'Day of Week'!$X$13:$AF$13</c:f>
              <c:strCache>
                <c:ptCount val="9"/>
                <c:pt idx="0">
                  <c:v>Sunday</c:v>
                </c:pt>
                <c:pt idx="1">
                  <c:v>Monday</c:v>
                </c:pt>
                <c:pt idx="2">
                  <c:v>Tuesday</c:v>
                </c:pt>
                <c:pt idx="3">
                  <c:v>Wednesday</c:v>
                </c:pt>
                <c:pt idx="4">
                  <c:v>Thursday</c:v>
                </c:pt>
                <c:pt idx="5">
                  <c:v>Friday</c:v>
                </c:pt>
                <c:pt idx="6">
                  <c:v>Saturday</c:v>
                </c:pt>
                <c:pt idx="7">
                  <c:v>Weekday</c:v>
                </c:pt>
                <c:pt idx="8">
                  <c:v>Weekend</c:v>
                </c:pt>
              </c:strCache>
            </c:strRef>
          </c:cat>
          <c:val>
            <c:numRef>
              <c:f>'Day of Week'!$X$15:$AF$15</c:f>
              <c:numCache>
                <c:formatCode>General</c:formatCode>
                <c:ptCount val="9"/>
                <c:pt idx="0">
                  <c:v>27.625</c:v>
                </c:pt>
                <c:pt idx="1">
                  <c:v>40.5625</c:v>
                </c:pt>
                <c:pt idx="2">
                  <c:v>41.1875</c:v>
                </c:pt>
                <c:pt idx="3">
                  <c:v>42.65625</c:v>
                </c:pt>
                <c:pt idx="4">
                  <c:v>46.875</c:v>
                </c:pt>
                <c:pt idx="5">
                  <c:v>56.953125</c:v>
                </c:pt>
                <c:pt idx="6">
                  <c:v>58.671875</c:v>
                </c:pt>
                <c:pt idx="7">
                  <c:v>39.347826086956523</c:v>
                </c:pt>
                <c:pt idx="8">
                  <c:v>57.8125</c:v>
                </c:pt>
              </c:numCache>
            </c:numRef>
          </c:val>
          <c:extLst>
            <c:ext xmlns:c16="http://schemas.microsoft.com/office/drawing/2014/chart" uri="{C3380CC4-5D6E-409C-BE32-E72D297353CC}">
              <c16:uniqueId val="{00000001-4DC8-4170-9652-BF38343A8EF1}"/>
            </c:ext>
          </c:extLst>
        </c:ser>
        <c:dLbls>
          <c:showLegendKey val="0"/>
          <c:showVal val="0"/>
          <c:showCatName val="0"/>
          <c:showSerName val="0"/>
          <c:showPercent val="0"/>
          <c:showBubbleSize val="0"/>
        </c:dLbls>
        <c:gapWidth val="150"/>
        <c:axId val="1"/>
        <c:axId val="4"/>
      </c:barChart>
      <c:catAx>
        <c:axId val="1"/>
        <c:scaling>
          <c:orientation val="minMax"/>
        </c:scaling>
        <c:delete val="0"/>
        <c:axPos val="b"/>
        <c:numFmt formatCode="General" sourceLinked="1"/>
        <c:majorTickMark val="none"/>
        <c:minorTickMark val="none"/>
        <c:tickLblPos val="low"/>
        <c:spPr>
          <a:ln w="9525">
            <a:solidFill>
              <a:srgbClr val="A0A0A0"/>
            </a:solidFill>
            <a:prstDash val="solid"/>
          </a:ln>
        </c:spPr>
        <c:txPr>
          <a:bodyPr/>
          <a:lstStyle/>
          <a:p>
            <a:pPr>
              <a:defRPr sz="1000" b="0" i="0" u="none" strike="noStrike" baseline="0">
                <a:solidFill>
                  <a:sysClr val="windowText" lastClr="000000"/>
                </a:solidFill>
                <a:latin typeface="Arial"/>
              </a:defRPr>
            </a:pPr>
            <a:endParaRPr lang="en-US"/>
          </a:p>
        </c:txPr>
        <c:crossAx val="4"/>
        <c:crosses val="autoZero"/>
        <c:auto val="1"/>
        <c:lblAlgn val="ctr"/>
        <c:lblOffset val="100"/>
        <c:noMultiLvlLbl val="1"/>
      </c:catAx>
      <c:valAx>
        <c:axId val="4"/>
        <c:scaling>
          <c:orientation val="minMax"/>
          <c:max val="71"/>
          <c:min val="23"/>
        </c:scaling>
        <c:delete val="0"/>
        <c:axPos val="l"/>
        <c:majorGridlines>
          <c:spPr>
            <a:ln w="9525">
              <a:solidFill>
                <a:srgbClr val="A0A0A0"/>
              </a:solidFill>
              <a:prstDash val="sysDash"/>
            </a:ln>
          </c:spPr>
        </c:majorGridlines>
        <c:numFmt formatCode="General" sourceLinked="1"/>
        <c:majorTickMark val="out"/>
        <c:minorTickMark val="none"/>
        <c:tickLblPos val="nextTo"/>
        <c:spPr>
          <a:ln w="9525">
            <a:solidFill>
              <a:srgbClr val="A0A0A0"/>
            </a:solidFill>
            <a:prstDash val="solid"/>
          </a:ln>
        </c:spPr>
        <c:txPr>
          <a:bodyPr/>
          <a:lstStyle/>
          <a:p>
            <a:pPr>
              <a:defRPr sz="1300" b="0" i="0" u="none" strike="noStrike" baseline="0">
                <a:solidFill>
                  <a:sysClr val="windowText" lastClr="000000"/>
                </a:solidFill>
                <a:latin typeface="Arial"/>
              </a:defRPr>
            </a:pPr>
            <a:endParaRPr lang="en-US"/>
          </a:p>
        </c:txPr>
        <c:crossAx val="1"/>
        <c:crosses val="autoZero"/>
        <c:crossBetween val="between"/>
      </c:valAx>
      <c:spPr>
        <a:solidFill>
          <a:srgbClr val="FFFFFF"/>
        </a:solidFill>
        <a:ln w="9525">
          <a:noFill/>
        </a:ln>
      </c:spPr>
    </c:plotArea>
    <c:legend>
      <c:legendPos val="r"/>
      <c:legendEntry>
        <c:idx val="0"/>
        <c:txPr>
          <a:bodyPr/>
          <a:lstStyle/>
          <a:p>
            <a:pPr>
              <a:defRPr sz="1000" b="0" i="0" u="none" strike="noStrike" baseline="0">
                <a:solidFill>
                  <a:sysClr val="windowText" lastClr="000000"/>
                </a:solidFill>
                <a:latin typeface="Arial"/>
              </a:defRPr>
            </a:pPr>
            <a:endParaRPr lang="en-US"/>
          </a:p>
        </c:txPr>
      </c:legendEntry>
      <c:legendEntry>
        <c:idx val="1"/>
        <c:txPr>
          <a:bodyPr/>
          <a:lstStyle/>
          <a:p>
            <a:pPr>
              <a:defRPr sz="1000" b="0" i="0" u="none" strike="noStrike" baseline="0">
                <a:solidFill>
                  <a:sysClr val="windowText" lastClr="000000"/>
                </a:solidFill>
                <a:latin typeface="Arial"/>
              </a:defRPr>
            </a:pPr>
            <a:endParaRPr lang="en-US"/>
          </a:p>
        </c:txPr>
      </c:legendEntry>
      <c:overlay val="0"/>
      <c:spPr>
        <a:ln w="9525">
          <a:noFill/>
        </a:ln>
      </c:spPr>
      <c:txPr>
        <a:bodyPr/>
        <a:lstStyle/>
        <a:p>
          <a:pPr>
            <a:defRPr sz="1000" b="0" i="0" u="none" strike="noStrike" baseline="0">
              <a:solidFill>
                <a:sysClr val="windowText" lastClr="000000"/>
              </a:solidFill>
              <a:latin typeface="Arial"/>
            </a:defRPr>
          </a:pPr>
          <a:endParaRPr lang="en-US"/>
        </a:p>
      </c:txPr>
    </c:legend>
    <c:plotVisOnly val="1"/>
    <c:dispBlanksAs val="zero"/>
    <c:showDLblsOverMax val="1"/>
  </c:chart>
  <c:spPr>
    <a:ln w="9525">
      <a:solidFill>
        <a:srgbClr val="FFFFFF"/>
      </a:solidFill>
      <a:prstDash val="solid"/>
    </a:ln>
  </c:spPr>
  <c:txPr>
    <a:bodyPr/>
    <a:lstStyle/>
    <a:p>
      <a:pPr>
        <a:defRPr sz="1000" b="0" i="0" u="none" strike="noStrike" baseline="0">
          <a:solidFill>
            <a:sysClr val="windowText" lastClr="000000"/>
          </a:solidFill>
          <a:latin typeface="+mn-lt"/>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title>
      <c:tx>
        <c:rich>
          <a:bodyPr/>
          <a:lstStyle/>
          <a:p>
            <a:pPr>
              <a:defRPr sz="1400" b="1" i="0" u="none" strike="noStrike" baseline="0">
                <a:solidFill>
                  <a:sysClr val="windowText" lastClr="000000"/>
                </a:solidFill>
                <a:latin typeface="Arial"/>
              </a:defRPr>
            </a:pPr>
            <a:r>
              <a:rPr sz="1400" b="1" i="0" u="none" strike="noStrike" baseline="0">
                <a:latin typeface="Arial" charset="0"/>
              </a:rPr>
              <a:t>Current Month ADR</a:t>
            </a:r>
          </a:p>
        </c:rich>
      </c:tx>
      <c:overlay val="0"/>
    </c:title>
    <c:autoTitleDeleted val="0"/>
    <c:plotArea>
      <c:layout/>
      <c:barChart>
        <c:barDir val="col"/>
        <c:grouping val="clustered"/>
        <c:varyColors val="1"/>
        <c:ser>
          <c:idx val="0"/>
          <c:order val="0"/>
          <c:tx>
            <c:v>My Property</c:v>
          </c:tx>
          <c:spPr>
            <a:solidFill>
              <a:srgbClr val="00BFB3"/>
            </a:solidFill>
            <a:ln w="28575">
              <a:noFill/>
            </a:ln>
          </c:spPr>
          <c:invertIfNegative val="0"/>
          <c:cat>
            <c:strRef>
              <c:f>'Day of Week'!$X$13:$AF$13</c:f>
              <c:strCache>
                <c:ptCount val="9"/>
                <c:pt idx="0">
                  <c:v>Sunday</c:v>
                </c:pt>
                <c:pt idx="1">
                  <c:v>Monday</c:v>
                </c:pt>
                <c:pt idx="2">
                  <c:v>Tuesday</c:v>
                </c:pt>
                <c:pt idx="3">
                  <c:v>Wednesday</c:v>
                </c:pt>
                <c:pt idx="4">
                  <c:v>Thursday</c:v>
                </c:pt>
                <c:pt idx="5">
                  <c:v>Friday</c:v>
                </c:pt>
                <c:pt idx="6">
                  <c:v>Saturday</c:v>
                </c:pt>
                <c:pt idx="7">
                  <c:v>Weekday</c:v>
                </c:pt>
                <c:pt idx="8">
                  <c:v>Weekend</c:v>
                </c:pt>
              </c:strCache>
            </c:strRef>
          </c:cat>
          <c:val>
            <c:numRef>
              <c:f>'Day of Week'!$X$16:$AF$16</c:f>
              <c:numCache>
                <c:formatCode>General</c:formatCode>
                <c:ptCount val="9"/>
                <c:pt idx="0">
                  <c:v>123.81787808429061</c:v>
                </c:pt>
                <c:pt idx="1">
                  <c:v>126.58361189055725</c:v>
                </c:pt>
                <c:pt idx="2">
                  <c:v>146.03437568955761</c:v>
                </c:pt>
                <c:pt idx="3">
                  <c:v>126.41083535623928</c:v>
                </c:pt>
                <c:pt idx="4">
                  <c:v>127.85168182004679</c:v>
                </c:pt>
                <c:pt idx="5">
                  <c:v>164.39970419774329</c:v>
                </c:pt>
                <c:pt idx="6">
                  <c:v>180.76920858787264</c:v>
                </c:pt>
                <c:pt idx="7">
                  <c:v>131.72191320994227</c:v>
                </c:pt>
                <c:pt idx="8">
                  <c:v>172.79079468343986</c:v>
                </c:pt>
              </c:numCache>
            </c:numRef>
          </c:val>
          <c:extLst>
            <c:ext xmlns:c16="http://schemas.microsoft.com/office/drawing/2014/chart" uri="{C3380CC4-5D6E-409C-BE32-E72D297353CC}">
              <c16:uniqueId val="{00000000-250F-4437-BC9E-D12E6176633D}"/>
            </c:ext>
          </c:extLst>
        </c:ser>
        <c:ser>
          <c:idx val="1"/>
          <c:order val="1"/>
          <c:tx>
            <c:v>Competitive Set</c:v>
          </c:tx>
          <c:spPr>
            <a:solidFill>
              <a:srgbClr val="FEDB00"/>
            </a:solidFill>
            <a:ln w="28575">
              <a:noFill/>
            </a:ln>
          </c:spPr>
          <c:invertIfNegative val="0"/>
          <c:cat>
            <c:strRef>
              <c:f>'Day of Week'!$X$13:$AF$13</c:f>
              <c:strCache>
                <c:ptCount val="9"/>
                <c:pt idx="0">
                  <c:v>Sunday</c:v>
                </c:pt>
                <c:pt idx="1">
                  <c:v>Monday</c:v>
                </c:pt>
                <c:pt idx="2">
                  <c:v>Tuesday</c:v>
                </c:pt>
                <c:pt idx="3">
                  <c:v>Wednesday</c:v>
                </c:pt>
                <c:pt idx="4">
                  <c:v>Thursday</c:v>
                </c:pt>
                <c:pt idx="5">
                  <c:v>Friday</c:v>
                </c:pt>
                <c:pt idx="6">
                  <c:v>Saturday</c:v>
                </c:pt>
                <c:pt idx="7">
                  <c:v>Weekday</c:v>
                </c:pt>
                <c:pt idx="8">
                  <c:v>Weekend</c:v>
                </c:pt>
              </c:strCache>
            </c:strRef>
          </c:cat>
          <c:val>
            <c:numRef>
              <c:f>'Day of Week'!$X$17:$AF$17</c:f>
              <c:numCache>
                <c:formatCode>General</c:formatCode>
                <c:ptCount val="9"/>
                <c:pt idx="0">
                  <c:v>91.653101607892935</c:v>
                </c:pt>
                <c:pt idx="1">
                  <c:v>91.160648794287653</c:v>
                </c:pt>
                <c:pt idx="2">
                  <c:v>94.436590873589182</c:v>
                </c:pt>
                <c:pt idx="3">
                  <c:v>93.892989244905166</c:v>
                </c:pt>
                <c:pt idx="4">
                  <c:v>95.614528260086288</c:v>
                </c:pt>
                <c:pt idx="5">
                  <c:v>119.58316568653512</c:v>
                </c:pt>
                <c:pt idx="6">
                  <c:v>118.55851899716284</c:v>
                </c:pt>
                <c:pt idx="7">
                  <c:v>93.419176259546489</c:v>
                </c:pt>
                <c:pt idx="8">
                  <c:v>119.06322672456311</c:v>
                </c:pt>
              </c:numCache>
            </c:numRef>
          </c:val>
          <c:extLst>
            <c:ext xmlns:c16="http://schemas.microsoft.com/office/drawing/2014/chart" uri="{C3380CC4-5D6E-409C-BE32-E72D297353CC}">
              <c16:uniqueId val="{00000001-250F-4437-BC9E-D12E6176633D}"/>
            </c:ext>
          </c:extLst>
        </c:ser>
        <c:dLbls>
          <c:showLegendKey val="0"/>
          <c:showVal val="0"/>
          <c:showCatName val="0"/>
          <c:showSerName val="0"/>
          <c:showPercent val="0"/>
          <c:showBubbleSize val="0"/>
        </c:dLbls>
        <c:gapWidth val="150"/>
        <c:axId val="1"/>
        <c:axId val="4"/>
      </c:barChart>
      <c:catAx>
        <c:axId val="1"/>
        <c:scaling>
          <c:orientation val="minMax"/>
        </c:scaling>
        <c:delete val="0"/>
        <c:axPos val="b"/>
        <c:numFmt formatCode="General" sourceLinked="1"/>
        <c:majorTickMark val="none"/>
        <c:minorTickMark val="none"/>
        <c:tickLblPos val="low"/>
        <c:spPr>
          <a:ln w="9525">
            <a:solidFill>
              <a:srgbClr val="A0A0A0"/>
            </a:solidFill>
            <a:prstDash val="solid"/>
          </a:ln>
        </c:spPr>
        <c:txPr>
          <a:bodyPr/>
          <a:lstStyle/>
          <a:p>
            <a:pPr>
              <a:defRPr sz="1000" b="0" i="0" u="none" strike="noStrike" baseline="0">
                <a:solidFill>
                  <a:sysClr val="windowText" lastClr="000000"/>
                </a:solidFill>
                <a:latin typeface="Arial"/>
              </a:defRPr>
            </a:pPr>
            <a:endParaRPr lang="en-US"/>
          </a:p>
        </c:txPr>
        <c:crossAx val="4"/>
        <c:crosses val="autoZero"/>
        <c:auto val="1"/>
        <c:lblAlgn val="ctr"/>
        <c:lblOffset val="100"/>
        <c:noMultiLvlLbl val="1"/>
      </c:catAx>
      <c:valAx>
        <c:axId val="4"/>
        <c:scaling>
          <c:orientation val="minMax"/>
          <c:max val="186"/>
          <c:min val="86"/>
        </c:scaling>
        <c:delete val="0"/>
        <c:axPos val="l"/>
        <c:majorGridlines>
          <c:spPr>
            <a:ln w="9525">
              <a:solidFill>
                <a:srgbClr val="A0A0A0"/>
              </a:solidFill>
              <a:prstDash val="sysDash"/>
            </a:ln>
          </c:spPr>
        </c:majorGridlines>
        <c:numFmt formatCode="General" sourceLinked="1"/>
        <c:majorTickMark val="out"/>
        <c:minorTickMark val="none"/>
        <c:tickLblPos val="nextTo"/>
        <c:spPr>
          <a:ln w="9525">
            <a:solidFill>
              <a:srgbClr val="A0A0A0"/>
            </a:solidFill>
            <a:prstDash val="solid"/>
          </a:ln>
        </c:spPr>
        <c:txPr>
          <a:bodyPr/>
          <a:lstStyle/>
          <a:p>
            <a:pPr>
              <a:defRPr sz="1300" b="0" i="0" u="none" strike="noStrike" baseline="0">
                <a:solidFill>
                  <a:sysClr val="windowText" lastClr="000000"/>
                </a:solidFill>
                <a:latin typeface="Arial"/>
              </a:defRPr>
            </a:pPr>
            <a:endParaRPr lang="en-US"/>
          </a:p>
        </c:txPr>
        <c:crossAx val="1"/>
        <c:crosses val="autoZero"/>
        <c:crossBetween val="between"/>
      </c:valAx>
      <c:spPr>
        <a:solidFill>
          <a:srgbClr val="FFFFFF"/>
        </a:solidFill>
        <a:ln w="9525">
          <a:noFill/>
        </a:ln>
      </c:spPr>
    </c:plotArea>
    <c:plotVisOnly val="1"/>
    <c:dispBlanksAs val="zero"/>
    <c:showDLblsOverMax val="1"/>
  </c:chart>
  <c:spPr>
    <a:ln w="9525">
      <a:solidFill>
        <a:srgbClr val="FFFFFF"/>
      </a:solidFill>
      <a:prstDash val="solid"/>
    </a:ln>
  </c:spPr>
  <c:txPr>
    <a:bodyPr/>
    <a:lstStyle/>
    <a:p>
      <a:pPr>
        <a:defRPr sz="1000" b="0" i="0" u="none" strike="noStrike" baseline="0">
          <a:solidFill>
            <a:sysClr val="windowText" lastClr="000000"/>
          </a:solidFill>
          <a:latin typeface="+mn-lt"/>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title>
      <c:tx>
        <c:rich>
          <a:bodyPr/>
          <a:lstStyle/>
          <a:p>
            <a:pPr>
              <a:defRPr sz="1800" b="0" i="0" u="none" strike="noStrike" baseline="0">
                <a:solidFill>
                  <a:sysClr val="windowText" lastClr="000000"/>
                </a:solidFill>
                <a:latin typeface="Arial"/>
              </a:defRPr>
            </a:pPr>
            <a:r>
              <a:rPr sz="1800" b="0" i="0" u="none" strike="noStrike" baseline="0">
                <a:latin typeface="Arial" charset="0"/>
              </a:rPr>
              <a:t>Daily Indexes for the Month of December</a:t>
            </a:r>
          </a:p>
        </c:rich>
      </c:tx>
      <c:overlay val="0"/>
    </c:title>
    <c:autoTitleDeleted val="0"/>
    <c:plotArea>
      <c:layout/>
      <c:lineChart>
        <c:grouping val="standard"/>
        <c:varyColors val="1"/>
        <c:ser>
          <c:idx val="0"/>
          <c:order val="0"/>
          <c:tx>
            <c:v>Occupancy Index (MPI)</c:v>
          </c:tx>
          <c:spPr>
            <a:ln w="38100">
              <a:solidFill>
                <a:srgbClr val="009CDE"/>
              </a:solidFill>
              <a:prstDash val="solid"/>
            </a:ln>
          </c:spPr>
          <c:marker>
            <c:symbol val="circle"/>
            <c:size val="6"/>
            <c:spPr>
              <a:solidFill>
                <a:srgbClr val="009CDE"/>
              </a:solidFill>
              <a:ln w="9525">
                <a:solidFill>
                  <a:srgbClr val="009CDE"/>
                </a:solidFill>
                <a:prstDash val="solid"/>
              </a:ln>
            </c:spPr>
          </c:marker>
          <c:cat>
            <c:numRef>
              <c:f>'Daily by Month'!$C$25:$AG$25</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'Daily by Month'!$C$28:$AG$28</c:f>
              <c:numCache>
                <c:formatCode>0.0</c:formatCode>
                <c:ptCount val="31"/>
                <c:pt idx="0">
                  <c:v>70.108695652138863</c:v>
                </c:pt>
                <c:pt idx="1">
                  <c:v>98.674067221708299</c:v>
                </c:pt>
                <c:pt idx="2">
                  <c:v>102.71374379924131</c:v>
                </c:pt>
                <c:pt idx="3">
                  <c:v>92.753623188405797</c:v>
                </c:pt>
                <c:pt idx="4">
                  <c:v>79.960019990004994</c:v>
                </c:pt>
                <c:pt idx="5">
                  <c:v>165.4524089306698</c:v>
                </c:pt>
                <c:pt idx="6">
                  <c:v>91.811962039284921</c:v>
                </c:pt>
                <c:pt idx="7">
                  <c:v>105.15672396359959</c:v>
                </c:pt>
                <c:pt idx="8">
                  <c:v>136.40238704177324</c:v>
                </c:pt>
                <c:pt idx="9">
                  <c:v>115.94202898550725</c:v>
                </c:pt>
                <c:pt idx="10">
                  <c:v>92.460099064391855</c:v>
                </c:pt>
                <c:pt idx="11">
                  <c:v>105.15672396359959</c:v>
                </c:pt>
                <c:pt idx="12">
                  <c:v>107.61470093682441</c:v>
                </c:pt>
                <c:pt idx="13">
                  <c:v>168.42105263157896</c:v>
                </c:pt>
                <c:pt idx="14">
                  <c:v>140.89157952669234</c:v>
                </c:pt>
                <c:pt idx="15">
                  <c:v>165.88628762541805</c:v>
                </c:pt>
                <c:pt idx="16">
                  <c:v>156.91402419091207</c:v>
                </c:pt>
                <c:pt idx="17">
                  <c:v>135.73700954400849</c:v>
                </c:pt>
                <c:pt idx="18">
                  <c:v>109.23463887890766</c:v>
                </c:pt>
                <c:pt idx="19">
                  <c:v>90.344438170525123</c:v>
                </c:pt>
                <c:pt idx="20">
                  <c:v>110.56723293982148</c:v>
                </c:pt>
                <c:pt idx="21">
                  <c:v>113.24570273003033</c:v>
                </c:pt>
                <c:pt idx="22">
                  <c:v>96.427034007748603</c:v>
                </c:pt>
                <c:pt idx="23">
                  <c:v>98.441345365053323</c:v>
                </c:pt>
                <c:pt idx="24">
                  <c:v>127.03213610586012</c:v>
                </c:pt>
                <c:pt idx="25">
                  <c:v>130.76168682576005</c:v>
                </c:pt>
                <c:pt idx="26">
                  <c:v>79.88350322446432</c:v>
                </c:pt>
                <c:pt idx="27">
                  <c:v>84.915288834456007</c:v>
                </c:pt>
                <c:pt idx="28">
                  <c:v>106.20643876535014</c:v>
                </c:pt>
                <c:pt idx="29">
                  <c:v>117.81206171107995</c:v>
                </c:pt>
                <c:pt idx="30">
                  <c:v>268.04946150777823</c:v>
                </c:pt>
              </c:numCache>
            </c:numRef>
          </c:val>
          <c:smooth val="0"/>
          <c:extLst>
            <c:ext xmlns:c16="http://schemas.microsoft.com/office/drawing/2014/chart" uri="{C3380CC4-5D6E-409C-BE32-E72D297353CC}">
              <c16:uniqueId val="{00000000-C646-4112-A857-ADF759889533}"/>
            </c:ext>
          </c:extLst>
        </c:ser>
        <c:ser>
          <c:idx val="1"/>
          <c:order val="1"/>
          <c:tx>
            <c:v>ADR Index (ARI)</c:v>
          </c:tx>
          <c:spPr>
            <a:ln w="38100">
              <a:solidFill>
                <a:srgbClr val="D22630"/>
              </a:solidFill>
              <a:prstDash val="solid"/>
            </a:ln>
          </c:spPr>
          <c:marker>
            <c:symbol val="diamond"/>
            <c:size val="6"/>
            <c:spPr>
              <a:solidFill>
                <a:srgbClr val="D22630"/>
              </a:solidFill>
              <a:ln w="9525">
                <a:solidFill>
                  <a:srgbClr val="D22630"/>
                </a:solidFill>
                <a:prstDash val="solid"/>
              </a:ln>
            </c:spPr>
          </c:marker>
          <c:cat>
            <c:numRef>
              <c:f>'Daily by Month'!$C$25:$AG$25</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'Daily by Month'!$C$38:$AG$38</c:f>
              <c:numCache>
                <c:formatCode>0.0</c:formatCode>
                <c:ptCount val="31"/>
                <c:pt idx="0">
                  <c:v>141.49585402384346</c:v>
                </c:pt>
                <c:pt idx="1">
                  <c:v>133.41787110929954</c:v>
                </c:pt>
                <c:pt idx="2">
                  <c:v>132.96653720129854</c:v>
                </c:pt>
                <c:pt idx="3">
                  <c:v>134.90663594892303</c:v>
                </c:pt>
                <c:pt idx="4">
                  <c:v>133.89819051169241</c:v>
                </c:pt>
                <c:pt idx="5">
                  <c:v>119.38591229957606</c:v>
                </c:pt>
                <c:pt idx="6">
                  <c:v>147.35129784280244</c:v>
                </c:pt>
                <c:pt idx="7">
                  <c:v>145.70750053695724</c:v>
                </c:pt>
                <c:pt idx="8">
                  <c:v>134.83431677985919</c:v>
                </c:pt>
                <c:pt idx="9">
                  <c:v>131.52435004071666</c:v>
                </c:pt>
                <c:pt idx="10">
                  <c:v>128.07413481765929</c:v>
                </c:pt>
                <c:pt idx="11">
                  <c:v>133.29644234801131</c:v>
                </c:pt>
                <c:pt idx="12">
                  <c:v>148.0741607782137</c:v>
                </c:pt>
                <c:pt idx="13">
                  <c:v>159.2789926823784</c:v>
                </c:pt>
                <c:pt idx="14">
                  <c:v>129.37119160461779</c:v>
                </c:pt>
                <c:pt idx="15">
                  <c:v>142.91288102197583</c:v>
                </c:pt>
                <c:pt idx="16">
                  <c:v>131.70746874821131</c:v>
                </c:pt>
                <c:pt idx="17">
                  <c:v>143.29632070258913</c:v>
                </c:pt>
                <c:pt idx="18">
                  <c:v>135.20680312914865</c:v>
                </c:pt>
                <c:pt idx="19">
                  <c:v>146.80887764291342</c:v>
                </c:pt>
                <c:pt idx="20">
                  <c:v>150.70780814685176</c:v>
                </c:pt>
                <c:pt idx="21">
                  <c:v>138.15182963058302</c:v>
                </c:pt>
                <c:pt idx="22">
                  <c:v>138.21086393157606</c:v>
                </c:pt>
                <c:pt idx="23">
                  <c:v>137.31701559310645</c:v>
                </c:pt>
                <c:pt idx="24">
                  <c:v>132.41632270407791</c:v>
                </c:pt>
                <c:pt idx="25">
                  <c:v>131.61014806644266</c:v>
                </c:pt>
                <c:pt idx="26">
                  <c:v>146.53002170730483</c:v>
                </c:pt>
                <c:pt idx="27">
                  <c:v>145.29408950138739</c:v>
                </c:pt>
                <c:pt idx="28">
                  <c:v>126.630716155459</c:v>
                </c:pt>
                <c:pt idx="29">
                  <c:v>141.9626163444714</c:v>
                </c:pt>
                <c:pt idx="30">
                  <c:v>199.87931317764438</c:v>
                </c:pt>
              </c:numCache>
            </c:numRef>
          </c:val>
          <c:smooth val="0"/>
          <c:extLst>
            <c:ext xmlns:c16="http://schemas.microsoft.com/office/drawing/2014/chart" uri="{C3380CC4-5D6E-409C-BE32-E72D297353CC}">
              <c16:uniqueId val="{00000001-C646-4112-A857-ADF759889533}"/>
            </c:ext>
          </c:extLst>
        </c:ser>
        <c:ser>
          <c:idx val="2"/>
          <c:order val="2"/>
          <c:tx>
            <c:v>RevPAR Index (RGI)</c:v>
          </c:tx>
          <c:spPr>
            <a:ln w="38100">
              <a:solidFill>
                <a:srgbClr val="84BD00"/>
              </a:solidFill>
              <a:prstDash val="lgDash"/>
            </a:ln>
          </c:spPr>
          <c:marker>
            <c:symbol val="square"/>
            <c:size val="6"/>
            <c:spPr>
              <a:solidFill>
                <a:srgbClr val="84BD00"/>
              </a:solidFill>
              <a:ln w="9525">
                <a:solidFill>
                  <a:srgbClr val="84BD00"/>
                </a:solidFill>
                <a:prstDash val="solid"/>
              </a:ln>
            </c:spPr>
          </c:marker>
          <c:cat>
            <c:numRef>
              <c:f>'Daily by Month'!$C$25:$AG$25</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'Daily by Month'!$C$48:$AG$48</c:f>
              <c:numCache>
                <c:formatCode>0.0</c:formatCode>
                <c:ptCount val="31"/>
                <c:pt idx="0">
                  <c:v>99.200897657992599</c:v>
                </c:pt>
                <c:pt idx="1">
                  <c:v>131.64883982422293</c:v>
                </c:pt>
                <c:pt idx="2">
                  <c:v>136.57490835961045</c:v>
                </c:pt>
                <c:pt idx="3">
                  <c:v>125.13079276421846</c:v>
                </c:pt>
                <c:pt idx="4">
                  <c:v>107.06501989942623</c:v>
                </c:pt>
                <c:pt idx="5">
                  <c:v>197.526867823462</c:v>
                </c:pt>
                <c:pt idx="6">
                  <c:v>135.28611763984171</c:v>
                </c:pt>
                <c:pt idx="7">
                  <c:v>153.22123413389252</c:v>
                </c:pt>
                <c:pt idx="8">
                  <c:v>183.91722663927834</c:v>
                </c:pt>
                <c:pt idx="9">
                  <c:v>152.49200004721561</c:v>
                </c:pt>
                <c:pt idx="10">
                  <c:v>118.41747192821126</c:v>
                </c:pt>
                <c:pt idx="11">
                  <c:v>140.17017193317017</c:v>
                </c:pt>
                <c:pt idx="12">
                  <c:v>159.34956528616215</c:v>
                </c:pt>
                <c:pt idx="13">
                  <c:v>268.25935609668443</c:v>
                </c:pt>
                <c:pt idx="14">
                  <c:v>182.27311530423009</c:v>
                </c:pt>
                <c:pt idx="15">
                  <c:v>237.07287286580595</c:v>
                </c:pt>
                <c:pt idx="16">
                  <c:v>206.66748937281943</c:v>
                </c:pt>
                <c:pt idx="17">
                  <c:v>194.50614050825129</c:v>
                </c:pt>
                <c:pt idx="18">
                  <c:v>147.69266313780855</c:v>
                </c:pt>
                <c:pt idx="19">
                  <c:v>132.63365569093767</c:v>
                </c:pt>
                <c:pt idx="20">
                  <c:v>166.6334532922269</c:v>
                </c:pt>
                <c:pt idx="21">
                  <c:v>156.45101029959233</c:v>
                </c:pt>
                <c:pt idx="22">
                  <c:v>133.2726367656995</c:v>
                </c:pt>
                <c:pt idx="23">
                  <c:v>135.17671756502455</c:v>
                </c:pt>
                <c:pt idx="24">
                  <c:v>168.21128328382687</c:v>
                </c:pt>
                <c:pt idx="25">
                  <c:v>172.09564964562375</c:v>
                </c:pt>
                <c:pt idx="26">
                  <c:v>117.05331461533076</c:v>
                </c:pt>
                <c:pt idx="27">
                  <c:v>123.37689575952275</c:v>
                </c:pt>
                <c:pt idx="28">
                  <c:v>134.48997401170385</c:v>
                </c:pt>
                <c:pt idx="29">
                  <c:v>167.24908517439491</c:v>
                </c:pt>
                <c:pt idx="30">
                  <c:v>535.77542263823875</c:v>
                </c:pt>
              </c:numCache>
            </c:numRef>
          </c:val>
          <c:smooth val="0"/>
          <c:extLst>
            <c:ext xmlns:c16="http://schemas.microsoft.com/office/drawing/2014/chart" uri="{C3380CC4-5D6E-409C-BE32-E72D297353CC}">
              <c16:uniqueId val="{00000002-C646-4112-A857-ADF759889533}"/>
            </c:ext>
          </c:extLst>
        </c:ser>
        <c:ser>
          <c:idx val="3"/>
          <c:order val="3"/>
          <c:tx>
            <c:v>100 %</c:v>
          </c:tx>
          <c:spPr>
            <a:ln w="25400">
              <a:solidFill>
                <a:srgbClr val="000000"/>
              </a:solidFill>
              <a:prstDash val="lgDash"/>
            </a:ln>
          </c:spPr>
          <c:marker>
            <c:symbol val="none"/>
          </c:marker>
          <c:cat>
            <c:numRef>
              <c:f>'Daily by Month'!$C$25:$AG$25</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'Daily by Month'!$C$60:$AG$60</c:f>
              <c:numCache>
                <c:formatCode>#,##0.0_);\(#,##0.0\);_(* ""??_);</c:formatCode>
                <c:ptCount val="31"/>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pt idx="14">
                  <c:v>100</c:v>
                </c:pt>
                <c:pt idx="15">
                  <c:v>100</c:v>
                </c:pt>
                <c:pt idx="16">
                  <c:v>100</c:v>
                </c:pt>
                <c:pt idx="17">
                  <c:v>100</c:v>
                </c:pt>
                <c:pt idx="18">
                  <c:v>100</c:v>
                </c:pt>
                <c:pt idx="19">
                  <c:v>100</c:v>
                </c:pt>
                <c:pt idx="20">
                  <c:v>100</c:v>
                </c:pt>
                <c:pt idx="21">
                  <c:v>100</c:v>
                </c:pt>
                <c:pt idx="22">
                  <c:v>100</c:v>
                </c:pt>
                <c:pt idx="23">
                  <c:v>100</c:v>
                </c:pt>
                <c:pt idx="24">
                  <c:v>100</c:v>
                </c:pt>
                <c:pt idx="25">
                  <c:v>100</c:v>
                </c:pt>
                <c:pt idx="26">
                  <c:v>100</c:v>
                </c:pt>
                <c:pt idx="27">
                  <c:v>100</c:v>
                </c:pt>
                <c:pt idx="28">
                  <c:v>100</c:v>
                </c:pt>
                <c:pt idx="29">
                  <c:v>100</c:v>
                </c:pt>
                <c:pt idx="30">
                  <c:v>100</c:v>
                </c:pt>
              </c:numCache>
            </c:numRef>
          </c:val>
          <c:smooth val="0"/>
          <c:extLst>
            <c:ext xmlns:c16="http://schemas.microsoft.com/office/drawing/2014/chart" uri="{C3380CC4-5D6E-409C-BE32-E72D297353CC}">
              <c16:uniqueId val="{00000003-C646-4112-A857-ADF759889533}"/>
            </c:ext>
          </c:extLst>
        </c:ser>
        <c:dLbls>
          <c:showLegendKey val="0"/>
          <c:showVal val="0"/>
          <c:showCatName val="0"/>
          <c:showSerName val="0"/>
          <c:showPercent val="0"/>
          <c:showBubbleSize val="0"/>
        </c:dLbls>
        <c:marker val="1"/>
        <c:smooth val="0"/>
        <c:axId val="1"/>
        <c:axId val="4"/>
      </c:lineChart>
      <c:catAx>
        <c:axId val="1"/>
        <c:scaling>
          <c:orientation val="minMax"/>
        </c:scaling>
        <c:delete val="0"/>
        <c:axPos val="b"/>
        <c:numFmt formatCode="General" sourceLinked="0"/>
        <c:majorTickMark val="none"/>
        <c:minorTickMark val="none"/>
        <c:tickLblPos val="nextTo"/>
        <c:spPr>
          <a:ln w="9525">
            <a:solidFill>
              <a:srgbClr val="A0A0A0"/>
            </a:solidFill>
            <a:prstDash val="solid"/>
          </a:ln>
        </c:spPr>
        <c:txPr>
          <a:bodyPr/>
          <a:lstStyle/>
          <a:p>
            <a:pPr>
              <a:defRPr sz="1200" b="0" i="0" u="none" strike="noStrike" baseline="0">
                <a:solidFill>
                  <a:sysClr val="windowText" lastClr="000000"/>
                </a:solidFill>
                <a:latin typeface="Arial"/>
              </a:defRPr>
            </a:pPr>
            <a:endParaRPr lang="en-US"/>
          </a:p>
        </c:txPr>
        <c:crossAx val="4"/>
        <c:crosses val="autoZero"/>
        <c:auto val="1"/>
        <c:lblAlgn val="ctr"/>
        <c:lblOffset val="100"/>
        <c:noMultiLvlLbl val="1"/>
      </c:catAx>
      <c:valAx>
        <c:axId val="4"/>
        <c:scaling>
          <c:orientation val="minMax"/>
          <c:max val="541"/>
          <c:min val="65"/>
        </c:scaling>
        <c:delete val="0"/>
        <c:axPos val="l"/>
        <c:majorGridlines>
          <c:spPr>
            <a:ln w="9525">
              <a:solidFill>
                <a:srgbClr val="A0A0A0"/>
              </a:solidFill>
              <a:prstDash val="sysDash"/>
            </a:ln>
          </c:spPr>
        </c:majorGridlines>
        <c:numFmt formatCode="General" sourceLinked="0"/>
        <c:majorTickMark val="out"/>
        <c:minorTickMark val="none"/>
        <c:tickLblPos val="nextTo"/>
        <c:spPr>
          <a:ln w="9525">
            <a:solidFill>
              <a:srgbClr val="A0A0A0"/>
            </a:solidFill>
            <a:prstDash val="solid"/>
          </a:ln>
        </c:spPr>
        <c:txPr>
          <a:bodyPr/>
          <a:lstStyle/>
          <a:p>
            <a:pPr>
              <a:defRPr sz="1200" b="0" i="0" u="none" strike="noStrike" baseline="0">
                <a:solidFill>
                  <a:sysClr val="windowText" lastClr="000000"/>
                </a:solidFill>
                <a:latin typeface="Arial"/>
              </a:defRPr>
            </a:pPr>
            <a:endParaRPr lang="en-US"/>
          </a:p>
        </c:txPr>
        <c:crossAx val="1"/>
        <c:crosses val="autoZero"/>
        <c:crossBetween val="between"/>
      </c:valAx>
      <c:spPr>
        <a:solidFill>
          <a:srgbClr val="FFFFFF"/>
        </a:solidFill>
        <a:ln w="9525">
          <a:noFill/>
        </a:ln>
      </c:spPr>
    </c:plotArea>
    <c:legend>
      <c:legendPos val="b"/>
      <c:legendEntry>
        <c:idx val="0"/>
        <c:txPr>
          <a:bodyPr/>
          <a:lstStyle/>
          <a:p>
            <a:pPr>
              <a:defRPr sz="1200" b="0" i="0" u="none" strike="noStrike" baseline="0">
                <a:solidFill>
                  <a:sysClr val="windowText" lastClr="000000"/>
                </a:solidFill>
                <a:latin typeface="Arial"/>
              </a:defRPr>
            </a:pPr>
            <a:endParaRPr lang="en-US"/>
          </a:p>
        </c:txPr>
      </c:legendEntry>
      <c:legendEntry>
        <c:idx val="1"/>
        <c:txPr>
          <a:bodyPr/>
          <a:lstStyle/>
          <a:p>
            <a:pPr>
              <a:defRPr sz="1200" b="0" i="0" u="none" strike="noStrike" baseline="0">
                <a:solidFill>
                  <a:sysClr val="windowText" lastClr="000000"/>
                </a:solidFill>
                <a:latin typeface="Arial"/>
              </a:defRPr>
            </a:pPr>
            <a:endParaRPr lang="en-US"/>
          </a:p>
        </c:txPr>
      </c:legendEntry>
      <c:legendEntry>
        <c:idx val="2"/>
        <c:txPr>
          <a:bodyPr/>
          <a:lstStyle/>
          <a:p>
            <a:pPr>
              <a:defRPr sz="1200" b="0" i="0" u="none" strike="noStrike" baseline="0">
                <a:solidFill>
                  <a:sysClr val="windowText" lastClr="000000"/>
                </a:solidFill>
                <a:latin typeface="Arial"/>
              </a:defRPr>
            </a:pPr>
            <a:endParaRPr lang="en-US"/>
          </a:p>
        </c:txPr>
      </c:legendEntry>
      <c:legendEntry>
        <c:idx val="3"/>
        <c:txPr>
          <a:bodyPr/>
          <a:lstStyle/>
          <a:p>
            <a:pPr>
              <a:defRPr sz="1200" b="0" i="0" u="none" strike="noStrike" baseline="0">
                <a:solidFill>
                  <a:sysClr val="windowText" lastClr="000000"/>
                </a:solidFill>
                <a:latin typeface="Arial"/>
              </a:defRPr>
            </a:pPr>
            <a:endParaRPr lang="en-US"/>
          </a:p>
        </c:txPr>
      </c:legendEntry>
      <c:overlay val="0"/>
      <c:spPr>
        <a:ln w="9525">
          <a:noFill/>
        </a:ln>
      </c:spPr>
      <c:txPr>
        <a:bodyPr/>
        <a:lstStyle/>
        <a:p>
          <a:pPr>
            <a:defRPr sz="1200" b="0" i="0" u="none" strike="noStrike" baseline="0">
              <a:solidFill>
                <a:sysClr val="windowText" lastClr="000000"/>
              </a:solidFill>
              <a:latin typeface="Arial"/>
            </a:defRPr>
          </a:pPr>
          <a:endParaRPr lang="en-US"/>
        </a:p>
      </c:txPr>
    </c:legend>
    <c:plotVisOnly val="1"/>
    <c:dispBlanksAs val="gap"/>
    <c:showDLblsOverMax val="1"/>
  </c:chart>
  <c:spPr>
    <a:ln w="9525">
      <a:solidFill>
        <a:srgbClr val="FFFFFF"/>
      </a:solidFill>
      <a:prstDash val="solid"/>
    </a:ln>
  </c:spPr>
  <c:txPr>
    <a:bodyPr/>
    <a:lstStyle/>
    <a:p>
      <a:pPr>
        <a:defRPr sz="1000" b="0" i="0" u="none" strike="noStrike" baseline="0">
          <a:solidFill>
            <a:sysClr val="windowText" lastClr="000000"/>
          </a:solidFill>
          <a:latin typeface="+mn-lt"/>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1</xdr:row>
      <xdr:rowOff>0</xdr:rowOff>
    </xdr:from>
    <xdr:to>
      <xdr:col>7</xdr:col>
      <xdr:colOff>0</xdr:colOff>
      <xdr:row>5</xdr:row>
      <xdr:rowOff>19050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20225" y="581025"/>
          <a:ext cx="1038225" cy="1038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37109</xdr:colOff>
      <xdr:row>5</xdr:row>
      <xdr:rowOff>31686</xdr:rowOff>
    </xdr:from>
    <xdr:to>
      <xdr:col>19</xdr:col>
      <xdr:colOff>338988</xdr:colOff>
      <xdr:row>16</xdr:row>
      <xdr:rowOff>102171</xdr:rowOff>
    </xdr:to>
    <xdr:graphicFrame macro="">
      <xdr:nvGraphicFramePr>
        <xdr:cNvPr id="2" name="Chart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20</xdr:col>
      <xdr:colOff>0</xdr:colOff>
      <xdr:row>4</xdr:row>
      <xdr:rowOff>0</xdr:rowOff>
    </xdr:from>
    <xdr:ext cx="6604000" cy="3810000"/>
    <xdr:graphicFrame macro="">
      <xdr:nvGraphicFramePr>
        <xdr:cNvPr id="3" name="Chart 2">
          <a:extLst>
            <a:ext uri="{FF2B5EF4-FFF2-40B4-BE49-F238E27FC236}">
              <a16:creationId xmlns:a16="http://schemas.microsoft.com/office/drawing/2014/main" id="{00000000-0008-0000-03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wsDr>
</file>

<file path=xl/drawings/drawing3.xml><?xml version="1.0" encoding="utf-8"?>
<xdr:wsDr xmlns:xdr="http://schemas.openxmlformats.org/drawingml/2006/spreadsheetDrawing" xmlns:a="http://schemas.openxmlformats.org/drawingml/2006/main">
  <xdr:twoCellAnchor>
    <xdr:from>
      <xdr:col>1</xdr:col>
      <xdr:colOff>52375</xdr:colOff>
      <xdr:row>4</xdr:row>
      <xdr:rowOff>76581</xdr:rowOff>
    </xdr:from>
    <xdr:to>
      <xdr:col>11</xdr:col>
      <xdr:colOff>19990</xdr:colOff>
      <xdr:row>13</xdr:row>
      <xdr:rowOff>128651</xdr:rowOff>
    </xdr:to>
    <xdr:graphicFrame macro="">
      <xdr:nvGraphicFramePr>
        <xdr:cNvPr id="2" name="Chart 1">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195199</xdr:colOff>
      <xdr:row>4</xdr:row>
      <xdr:rowOff>76581</xdr:rowOff>
    </xdr:from>
    <xdr:to>
      <xdr:col>20</xdr:col>
      <xdr:colOff>584834</xdr:colOff>
      <xdr:row>13</xdr:row>
      <xdr:rowOff>128651</xdr:rowOff>
    </xdr:to>
    <xdr:graphicFrame macro="">
      <xdr:nvGraphicFramePr>
        <xdr:cNvPr id="3" name="Chart 2">
          <a:extLst>
            <a:ext uri="{FF2B5EF4-FFF2-40B4-BE49-F238E27FC236}">
              <a16:creationId xmlns:a16="http://schemas.microsoft.com/office/drawing/2014/main" id="{00000000-0008-0000-0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4</xdr:row>
      <xdr:rowOff>0</xdr:rowOff>
    </xdr:from>
    <xdr:to>
      <xdr:col>33</xdr:col>
      <xdr:colOff>130175</xdr:colOff>
      <xdr:row>20</xdr:row>
      <xdr:rowOff>377825</xdr:rowOff>
    </xdr:to>
    <xdr:graphicFrame macro="">
      <xdr:nvGraphicFramePr>
        <xdr:cNvPr id="2" name="Chart 1">
          <a:extLst>
            <a:ext uri="{FF2B5EF4-FFF2-40B4-BE49-F238E27FC236}">
              <a16:creationId xmlns:a16="http://schemas.microsoft.com/office/drawing/2014/main" id="{00000000-0008-0000-1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5</xdr:col>
      <xdr:colOff>1895475</xdr:colOff>
      <xdr:row>1</xdr:row>
      <xdr:rowOff>838200</xdr:rowOff>
    </xdr:to>
    <xdr:pic>
      <xdr:nvPicPr>
        <xdr:cNvPr id="7185" name="Picture 1">
          <a:extLst>
            <a:ext uri="{FF2B5EF4-FFF2-40B4-BE49-F238E27FC236}">
              <a16:creationId xmlns:a16="http://schemas.microsoft.com/office/drawing/2014/main" id="{00000000-0008-0000-1900-0000111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60579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hyperlink" Target="http://www.hoteldataconference.com/" TargetMode="External"/><Relationship Id="rId7" Type="http://schemas.openxmlformats.org/officeDocument/2006/relationships/drawing" Target="../drawings/drawing5.xml"/><Relationship Id="rId2" Type="http://schemas.openxmlformats.org/officeDocument/2006/relationships/hyperlink" Target="http://www.hotelnewsnow.com/" TargetMode="External"/><Relationship Id="rId1" Type="http://schemas.openxmlformats.org/officeDocument/2006/relationships/hyperlink" Target="http://www.str.com/data-insights/resources/glossary" TargetMode="External"/><Relationship Id="rId6" Type="http://schemas.openxmlformats.org/officeDocument/2006/relationships/printerSettings" Target="../printerSettings/printerSettings21.bin"/><Relationship Id="rId5" Type="http://schemas.openxmlformats.org/officeDocument/2006/relationships/hyperlink" Target="https://str.com/contact" TargetMode="External"/><Relationship Id="rId4" Type="http://schemas.openxmlformats.org/officeDocument/2006/relationships/hyperlink" Target="http://www.str.com/data-insights/resources/FAQ"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pageSetUpPr fitToPage="1"/>
  </sheetPr>
  <dimension ref="A1:AA153"/>
  <sheetViews>
    <sheetView showGridLines="0" zoomScaleNormal="100" workbookViewId="0"/>
  </sheetViews>
  <sheetFormatPr defaultRowHeight="12.75" x14ac:dyDescent="0.2"/>
  <cols>
    <col min="1" max="1" width="13.42578125" customWidth="1"/>
    <col min="2" max="2" width="57.5703125" customWidth="1"/>
    <col min="3" max="3" width="5.42578125" customWidth="1"/>
    <col min="4" max="4" width="1.85546875" style="18" customWidth="1"/>
    <col min="5" max="5" width="57.5703125" customWidth="1"/>
    <col min="6" max="6" width="5.42578125" customWidth="1"/>
    <col min="7" max="7" width="15.5703125" customWidth="1"/>
    <col min="8" max="8" width="4.140625" customWidth="1"/>
    <col min="9" max="13" width="7.140625" style="151" customWidth="1"/>
    <col min="14" max="14" width="1.42578125" style="151" customWidth="1"/>
    <col min="15" max="15" width="7.42578125" style="151" customWidth="1"/>
    <col min="16" max="27" width="9.140625" style="151" customWidth="1"/>
    <col min="28" max="28" width="9.140625" customWidth="1"/>
  </cols>
  <sheetData>
    <row r="1" spans="1:8" ht="45.75" customHeight="1" x14ac:dyDescent="0.25">
      <c r="A1" s="327"/>
      <c r="B1" s="328"/>
      <c r="C1" s="328"/>
      <c r="D1" s="329"/>
      <c r="E1" s="328"/>
      <c r="F1" s="328"/>
      <c r="G1" s="328"/>
      <c r="H1" s="330"/>
    </row>
    <row r="2" spans="1:8" ht="24.75" customHeight="1" x14ac:dyDescent="0.2">
      <c r="A2" s="328"/>
      <c r="B2" s="354" t="s">
        <v>127</v>
      </c>
      <c r="C2" s="338"/>
      <c r="D2" s="337"/>
      <c r="E2" s="337"/>
      <c r="F2" s="338"/>
      <c r="G2" s="331"/>
      <c r="H2" s="332"/>
    </row>
    <row r="3" spans="1:8" ht="25.5" customHeight="1" x14ac:dyDescent="0.4">
      <c r="A3" s="328"/>
      <c r="B3" s="355" t="s">
        <v>126</v>
      </c>
      <c r="C3" s="340"/>
      <c r="D3" s="339"/>
      <c r="E3" s="339"/>
      <c r="F3" s="340"/>
      <c r="G3" s="331"/>
      <c r="H3" s="332"/>
    </row>
    <row r="4" spans="1:8" ht="15" customHeight="1" x14ac:dyDescent="0.2">
      <c r="A4" s="328"/>
      <c r="B4" s="418" t="s">
        <v>128</v>
      </c>
      <c r="C4" s="418"/>
      <c r="D4" s="418"/>
      <c r="E4" s="418"/>
      <c r="F4" s="341"/>
      <c r="G4" s="331"/>
      <c r="H4" s="332"/>
    </row>
    <row r="5" spans="1:8" ht="15" customHeight="1" x14ac:dyDescent="0.2">
      <c r="A5" s="328"/>
      <c r="B5" s="418" t="s">
        <v>129</v>
      </c>
      <c r="C5" s="418"/>
      <c r="D5" s="418"/>
      <c r="E5" s="418"/>
      <c r="F5" s="341"/>
      <c r="G5" s="331"/>
      <c r="H5" s="332"/>
    </row>
    <row r="6" spans="1:8" ht="15" customHeight="1" x14ac:dyDescent="0.2">
      <c r="A6" s="328"/>
      <c r="B6" s="335"/>
      <c r="C6" s="342"/>
      <c r="D6" s="335"/>
      <c r="E6" s="335"/>
      <c r="F6" s="342"/>
      <c r="G6" s="331"/>
      <c r="H6" s="332"/>
    </row>
    <row r="7" spans="1:8" ht="15.75" customHeight="1" x14ac:dyDescent="0.2">
      <c r="A7" s="328"/>
      <c r="B7" s="356" t="s">
        <v>89</v>
      </c>
      <c r="C7" s="338">
        <v>1</v>
      </c>
      <c r="D7" s="356"/>
      <c r="E7" s="356"/>
      <c r="F7" s="338"/>
      <c r="G7" s="331"/>
      <c r="H7" s="332"/>
    </row>
    <row r="8" spans="1:8" ht="15.75" customHeight="1" x14ac:dyDescent="0.2">
      <c r="A8" s="328"/>
      <c r="B8" s="356" t="str">
        <f>HYPERLINK("#'Glance'!A1", "Monthly Performance at a Glance")</f>
        <v>Monthly Performance at a Glance</v>
      </c>
      <c r="C8" s="338" t="str">
        <f>HYPERLINK("#'Glance'!A1", "2")</f>
        <v>2</v>
      </c>
      <c r="D8" s="356"/>
      <c r="E8" s="356"/>
      <c r="F8" s="338"/>
      <c r="G8" s="331"/>
      <c r="H8" s="332"/>
    </row>
    <row r="9" spans="1:8" ht="15.75" customHeight="1" x14ac:dyDescent="0.2">
      <c r="A9" s="328"/>
      <c r="B9" s="356" t="str">
        <f>HYPERLINK("#'Summary'!A1", "STAR Summary")</f>
        <v>STAR Summary</v>
      </c>
      <c r="C9" s="338" t="str">
        <f>HYPERLINK("#'Summary'!A1", "3")</f>
        <v>3</v>
      </c>
      <c r="D9" s="356"/>
      <c r="E9" s="356"/>
      <c r="F9" s="338"/>
      <c r="G9" s="328"/>
      <c r="H9" s="328"/>
    </row>
    <row r="10" spans="1:8" ht="15.75" customHeight="1" x14ac:dyDescent="0.2">
      <c r="A10" s="328"/>
      <c r="B10" s="356" t="str">
        <f>HYPERLINK("#'Comp'!A1", "Competitive Set Report")</f>
        <v>Competitive Set Report</v>
      </c>
      <c r="C10" s="338" t="str">
        <f>HYPERLINK("#'Comp'!A1", "4")</f>
        <v>4</v>
      </c>
      <c r="D10" s="356"/>
      <c r="E10" s="356"/>
      <c r="F10" s="338"/>
      <c r="G10" s="328"/>
      <c r="H10" s="328"/>
    </row>
    <row r="11" spans="1:8" ht="15.75" customHeight="1" x14ac:dyDescent="0.2">
      <c r="A11" s="333"/>
      <c r="B11" s="356" t="str">
        <f>HYPERLINK("#'Response'!A1", "Response Report")</f>
        <v>Response Report</v>
      </c>
      <c r="C11" s="338" t="str">
        <f>HYPERLINK("#'Response'!A1", "5")</f>
        <v>5</v>
      </c>
      <c r="D11" s="356"/>
      <c r="E11" s="356"/>
      <c r="F11" s="338"/>
      <c r="G11" s="328"/>
      <c r="H11" s="328"/>
    </row>
    <row r="12" spans="1:8" ht="15.75" customHeight="1" x14ac:dyDescent="0.2">
      <c r="A12" s="328"/>
      <c r="B12" s="356" t="str">
        <f>HYPERLINK("#'Day of Week'!A1", "Day of Week &amp; Weekday/Weekend")</f>
        <v>Day of Week &amp; Weekday/Weekend</v>
      </c>
      <c r="C12" s="338" t="str">
        <f>HYPERLINK("#'Day of Week'!A1", "6")</f>
        <v>6</v>
      </c>
      <c r="D12" s="356"/>
      <c r="E12" s="356"/>
      <c r="F12" s="338"/>
      <c r="G12" s="328"/>
      <c r="H12" s="328"/>
    </row>
    <row r="13" spans="1:8" ht="15.75" customHeight="1" x14ac:dyDescent="0.2">
      <c r="A13" s="328"/>
      <c r="B13" s="356" t="str">
        <f>HYPERLINK("#'Segmentation Glance'!A1", "Segmentation at a Glance")</f>
        <v>Segmentation at a Glance</v>
      </c>
      <c r="C13" s="338" t="str">
        <f>HYPERLINK("#'Segmentation Glance'!A1", "7")</f>
        <v>7</v>
      </c>
      <c r="D13" s="356"/>
      <c r="E13" s="356"/>
      <c r="F13" s="338"/>
      <c r="G13" s="328"/>
      <c r="H13" s="328"/>
    </row>
    <row r="14" spans="1:8" ht="15.75" customHeight="1" x14ac:dyDescent="0.2">
      <c r="A14" s="328"/>
      <c r="B14" s="356" t="str">
        <f>HYPERLINK("#'Segmentation Occ'!A1", "Segmentation Occupancy Analysis")</f>
        <v>Segmentation Occupancy Analysis</v>
      </c>
      <c r="C14" s="338" t="str">
        <f>HYPERLINK("#'Segmentation Occ'!A1", "8")</f>
        <v>8</v>
      </c>
      <c r="D14" s="356"/>
      <c r="E14" s="356"/>
      <c r="F14" s="338"/>
      <c r="G14" s="328"/>
      <c r="H14" s="328"/>
    </row>
    <row r="15" spans="1:8" ht="15.75" customHeight="1" x14ac:dyDescent="0.2">
      <c r="A15" s="328"/>
      <c r="B15" s="356" t="str">
        <f>HYPERLINK("#'Segmentation ADR'!A1", "Segmentation ADR Analysis")</f>
        <v>Segmentation ADR Analysis</v>
      </c>
      <c r="C15" s="338" t="str">
        <f>HYPERLINK("#'Segmentation ADR'!A1", "9")</f>
        <v>9</v>
      </c>
      <c r="D15" s="356"/>
      <c r="E15" s="356"/>
      <c r="F15" s="338"/>
      <c r="G15" s="328"/>
      <c r="H15" s="328"/>
    </row>
    <row r="16" spans="1:8" ht="15.75" customHeight="1" x14ac:dyDescent="0.2">
      <c r="A16" s="328"/>
      <c r="B16" s="356" t="str">
        <f>HYPERLINK("#'Segmentation RevPAR'!A1", "Segmentation RevPAR Analysis")</f>
        <v>Segmentation RevPAR Analysis</v>
      </c>
      <c r="C16" s="338" t="str">
        <f>HYPERLINK("#'Segmentation RevPAR'!A1", "10")</f>
        <v>10</v>
      </c>
      <c r="D16" s="356"/>
      <c r="E16" s="356"/>
      <c r="F16" s="338"/>
      <c r="G16" s="328"/>
      <c r="H16" s="328"/>
    </row>
    <row r="17" spans="1:8" ht="15.75" customHeight="1" x14ac:dyDescent="0.2">
      <c r="A17" s="328"/>
      <c r="B17" s="356" t="str">
        <f>HYPERLINK("#'Segmentation Indexes'!A1", "Segmentation Index Analysis")</f>
        <v>Segmentation Index Analysis</v>
      </c>
      <c r="C17" s="338" t="str">
        <f>HYPERLINK("#'Segmentation Indexes'!A1", "11")</f>
        <v>11</v>
      </c>
      <c r="D17" s="356"/>
      <c r="E17" s="356"/>
      <c r="F17" s="338"/>
      <c r="G17" s="328"/>
      <c r="H17" s="328"/>
    </row>
    <row r="18" spans="1:8" ht="15.75" customHeight="1" x14ac:dyDescent="0.2">
      <c r="A18" s="328"/>
      <c r="B18" s="356" t="str">
        <f>HYPERLINK("#'Segmentation Ranking'!A1", "Segmentation Ranking Analysis")</f>
        <v>Segmentation Ranking Analysis</v>
      </c>
      <c r="C18" s="338" t="str">
        <f>HYPERLINK("#'Segmentation Ranking'!A1", "12")</f>
        <v>12</v>
      </c>
      <c r="D18" s="356"/>
      <c r="E18" s="356"/>
      <c r="F18" s="338"/>
      <c r="G18" s="328"/>
      <c r="H18" s="328"/>
    </row>
    <row r="19" spans="1:8" ht="15.75" customHeight="1" x14ac:dyDescent="0.2">
      <c r="A19" s="328"/>
      <c r="B19" s="356" t="str">
        <f>HYPERLINK("#'Segmentation DOW Month'!A1", "Segmentation Day Of Week - Current Month")</f>
        <v>Segmentation Day Of Week - Current Month</v>
      </c>
      <c r="C19" s="338" t="str">
        <f>HYPERLINK("#'Segmentation DOW Month'!A1", "13")</f>
        <v>13</v>
      </c>
      <c r="D19" s="356"/>
      <c r="E19" s="356"/>
      <c r="F19" s="338"/>
      <c r="G19" s="328"/>
      <c r="H19" s="328"/>
    </row>
    <row r="20" spans="1:8" ht="15.75" customHeight="1" x14ac:dyDescent="0.2">
      <c r="A20" s="328"/>
      <c r="B20" s="356" t="str">
        <f>HYPERLINK("#'Segmentation DOW YTD'!A1", "Segmentation Day Of Week - Year to Date")</f>
        <v>Segmentation Day Of Week - Year to Date</v>
      </c>
      <c r="C20" s="338" t="str">
        <f>HYPERLINK("#'Segmentation DOW YTD'!A1", "14")</f>
        <v>14</v>
      </c>
      <c r="D20" s="356"/>
      <c r="E20" s="356"/>
      <c r="F20" s="338"/>
      <c r="G20" s="328"/>
      <c r="H20" s="328"/>
    </row>
    <row r="21" spans="1:8" ht="15.75" customHeight="1" x14ac:dyDescent="0.2">
      <c r="A21" s="328"/>
      <c r="B21" s="356" t="str">
        <f>HYPERLINK("#'Segmentation DOW Run 3'!A1", "Segmentation Day Of Week - Running 3 Month")</f>
        <v>Segmentation Day Of Week - Running 3 Month</v>
      </c>
      <c r="C21" s="338" t="str">
        <f>HYPERLINK("#'Segmentation DOW Run 3'!A1", "15")</f>
        <v>15</v>
      </c>
      <c r="D21" s="356"/>
      <c r="E21" s="356"/>
      <c r="F21" s="338"/>
      <c r="G21" s="328"/>
      <c r="H21" s="328"/>
    </row>
    <row r="22" spans="1:8" ht="15.75" customHeight="1" x14ac:dyDescent="0.2">
      <c r="A22" s="328"/>
      <c r="B22" s="356" t="str">
        <f>HYPERLINK("#'Segmentation DOW Run 12'!A1", "Segmentation Day Of Week - Running 12 Month")</f>
        <v>Segmentation Day Of Week - Running 12 Month</v>
      </c>
      <c r="C22" s="338" t="str">
        <f>HYPERLINK("#'Segmentation DOW Run 12'!A1", "16")</f>
        <v>16</v>
      </c>
      <c r="D22" s="356"/>
      <c r="E22" s="356"/>
      <c r="F22" s="338"/>
      <c r="G22" s="328"/>
      <c r="H22" s="328"/>
    </row>
    <row r="23" spans="1:8" ht="15.75" customHeight="1" x14ac:dyDescent="0.2">
      <c r="A23" s="328"/>
      <c r="B23" s="356" t="str">
        <f>HYPERLINK("#'Add Rev ADR'!A1", "Additional Revenue ADR Analysis (TrevPOR)")</f>
        <v>Additional Revenue ADR Analysis (TrevPOR)</v>
      </c>
      <c r="C23" s="338" t="str">
        <f>HYPERLINK("#'Add Rev ADR'!A1", "17")</f>
        <v>17</v>
      </c>
      <c r="D23" s="356"/>
      <c r="E23" s="356"/>
      <c r="F23" s="338"/>
      <c r="G23" s="328"/>
      <c r="H23" s="328"/>
    </row>
    <row r="24" spans="1:8" ht="15.75" customHeight="1" x14ac:dyDescent="0.2">
      <c r="A24" s="328"/>
      <c r="B24" s="356" t="str">
        <f>HYPERLINK("#'Add Rev RevPAR'!A1", "Additional Revenue RevPAR Analysis (TrevPAR)")</f>
        <v>Additional Revenue RevPAR Analysis (TrevPAR)</v>
      </c>
      <c r="C24" s="338" t="str">
        <f>HYPERLINK("#'Add Rev RevPAR'!A1", "18")</f>
        <v>18</v>
      </c>
      <c r="D24" s="356"/>
      <c r="E24" s="356"/>
      <c r="F24" s="338"/>
      <c r="G24" s="328"/>
      <c r="H24" s="328"/>
    </row>
    <row r="25" spans="1:8" ht="15.75" customHeight="1" x14ac:dyDescent="0.2">
      <c r="A25" s="328"/>
      <c r="B25" s="356" t="str">
        <f>HYPERLINK("#'Segmentation Response'!A1", "Segmentation Response Report")</f>
        <v>Segmentation Response Report</v>
      </c>
      <c r="C25" s="338" t="str">
        <f>HYPERLINK("#'Segmentation Response'!A1", "19")</f>
        <v>19</v>
      </c>
      <c r="D25" s="356"/>
      <c r="E25" s="356"/>
      <c r="F25" s="338"/>
      <c r="G25" s="328"/>
      <c r="H25" s="328"/>
    </row>
    <row r="26" spans="1:8" ht="15.75" customHeight="1" x14ac:dyDescent="0.2">
      <c r="A26" s="328"/>
      <c r="B26" s="356" t="str">
        <f>HYPERLINK("#'Daily by Month'!A1", "Daily Data for the Month")</f>
        <v>Daily Data for the Month</v>
      </c>
      <c r="C26" s="338" t="str">
        <f>HYPERLINK("#'Daily by Month'!A1", "20")</f>
        <v>20</v>
      </c>
      <c r="D26" s="356"/>
      <c r="E26" s="356"/>
      <c r="F26" s="338"/>
      <c r="G26" s="328"/>
      <c r="H26" s="328"/>
    </row>
    <row r="27" spans="1:8" ht="15.75" customHeight="1" x14ac:dyDescent="0.2">
      <c r="A27" s="328"/>
      <c r="B27" s="356" t="str">
        <f>HYPERLINK("#'Help'!A1", "Help")</f>
        <v>Help</v>
      </c>
      <c r="C27" s="338" t="str">
        <f>HYPERLINK("#'Help'!A1", "21")</f>
        <v>21</v>
      </c>
      <c r="D27" s="356"/>
      <c r="E27" s="356"/>
      <c r="F27" s="338"/>
      <c r="G27" s="328"/>
      <c r="H27" s="328"/>
    </row>
    <row r="28" spans="1:8" ht="15.75" customHeight="1" x14ac:dyDescent="0.2">
      <c r="A28" s="328"/>
      <c r="B28" s="356"/>
      <c r="C28" s="338"/>
      <c r="D28" s="356"/>
      <c r="E28" s="356"/>
      <c r="F28" s="338"/>
      <c r="G28" s="328"/>
      <c r="H28" s="328"/>
    </row>
    <row r="29" spans="1:8" ht="15.75" customHeight="1" x14ac:dyDescent="0.2">
      <c r="A29" s="328"/>
      <c r="B29" s="356"/>
      <c r="C29" s="338"/>
      <c r="D29" s="356"/>
      <c r="E29" s="356"/>
      <c r="F29" s="338"/>
      <c r="G29" s="328"/>
      <c r="H29" s="328"/>
    </row>
    <row r="30" spans="1:8" ht="0" hidden="1" customHeight="1" x14ac:dyDescent="0.2">
      <c r="A30" s="328"/>
      <c r="B30" s="356"/>
      <c r="C30" s="338"/>
      <c r="D30" s="356"/>
      <c r="E30" s="356"/>
      <c r="F30" s="338"/>
      <c r="G30" s="328"/>
      <c r="H30" s="328"/>
    </row>
    <row r="31" spans="1:8" ht="0" hidden="1" customHeight="1" x14ac:dyDescent="0.2">
      <c r="A31" s="328"/>
      <c r="B31" s="356"/>
      <c r="C31" s="338"/>
      <c r="D31" s="356"/>
      <c r="E31" s="356"/>
      <c r="F31" s="338"/>
      <c r="G31" s="328"/>
      <c r="H31" s="328"/>
    </row>
    <row r="32" spans="1:8" ht="0" hidden="1" customHeight="1" x14ac:dyDescent="0.2">
      <c r="A32" s="328"/>
      <c r="B32" s="356"/>
      <c r="C32" s="338"/>
      <c r="D32" s="356"/>
      <c r="E32" s="356"/>
      <c r="F32" s="338"/>
      <c r="G32" s="328"/>
      <c r="H32" s="328"/>
    </row>
    <row r="33" spans="1:8" ht="0" hidden="1" customHeight="1" x14ac:dyDescent="0.2">
      <c r="A33" s="328"/>
      <c r="B33" s="356"/>
      <c r="C33" s="338"/>
      <c r="D33" s="356"/>
      <c r="E33" s="356"/>
      <c r="F33" s="338"/>
      <c r="G33" s="328"/>
      <c r="H33" s="328"/>
    </row>
    <row r="34" spans="1:8" ht="0" hidden="1" customHeight="1" x14ac:dyDescent="0.2">
      <c r="A34" s="328"/>
      <c r="B34" s="356"/>
      <c r="C34" s="338"/>
      <c r="D34" s="356"/>
      <c r="E34" s="356"/>
      <c r="F34" s="338"/>
      <c r="G34" s="328"/>
      <c r="H34" s="328"/>
    </row>
    <row r="35" spans="1:8" ht="0" hidden="1" customHeight="1" x14ac:dyDescent="0.2">
      <c r="A35" s="328"/>
      <c r="B35" s="356"/>
      <c r="C35" s="338"/>
      <c r="D35" s="356"/>
      <c r="E35" s="356"/>
      <c r="F35" s="338"/>
      <c r="G35" s="328"/>
      <c r="H35" s="328"/>
    </row>
    <row r="36" spans="1:8" ht="0" hidden="1" customHeight="1" x14ac:dyDescent="0.2">
      <c r="A36" s="328"/>
      <c r="B36" s="356"/>
      <c r="C36" s="338"/>
      <c r="D36" s="356"/>
      <c r="E36" s="356"/>
      <c r="F36" s="338"/>
      <c r="G36" s="328"/>
      <c r="H36" s="328"/>
    </row>
    <row r="37" spans="1:8" ht="0" hidden="1" customHeight="1" x14ac:dyDescent="0.2">
      <c r="A37" s="328"/>
      <c r="B37" s="356"/>
      <c r="C37" s="338"/>
      <c r="D37" s="356"/>
      <c r="E37" s="356"/>
      <c r="F37" s="338"/>
      <c r="G37" s="328"/>
      <c r="H37" s="328"/>
    </row>
    <row r="38" spans="1:8" ht="0" hidden="1" customHeight="1" x14ac:dyDescent="0.2">
      <c r="A38" s="328"/>
      <c r="B38" s="356"/>
      <c r="C38" s="338"/>
      <c r="D38" s="356"/>
      <c r="E38" s="356"/>
      <c r="F38" s="338"/>
      <c r="G38" s="328"/>
      <c r="H38" s="328"/>
    </row>
    <row r="39" spans="1:8" ht="0" hidden="1" customHeight="1" x14ac:dyDescent="0.2">
      <c r="A39" s="328"/>
      <c r="B39" s="356"/>
      <c r="C39" s="338"/>
      <c r="D39" s="356"/>
      <c r="E39" s="356"/>
      <c r="F39" s="338"/>
      <c r="G39" s="328"/>
      <c r="H39" s="328"/>
    </row>
    <row r="40" spans="1:8" ht="0" hidden="1" customHeight="1" x14ac:dyDescent="0.2">
      <c r="A40" s="328"/>
      <c r="B40" s="356"/>
      <c r="C40" s="338"/>
      <c r="D40" s="356"/>
      <c r="E40" s="356"/>
      <c r="F40" s="338"/>
      <c r="G40" s="328"/>
      <c r="H40" s="328"/>
    </row>
    <row r="41" spans="1:8" ht="0" hidden="1" customHeight="1" x14ac:dyDescent="0.2">
      <c r="A41" s="328"/>
      <c r="B41" s="356"/>
      <c r="C41" s="338"/>
      <c r="D41" s="356"/>
      <c r="E41" s="356"/>
      <c r="F41" s="338"/>
      <c r="G41" s="328"/>
      <c r="H41" s="328"/>
    </row>
    <row r="42" spans="1:8" ht="0" hidden="1" customHeight="1" x14ac:dyDescent="0.2">
      <c r="A42" s="328"/>
      <c r="B42" s="356"/>
      <c r="C42" s="338"/>
      <c r="D42" s="356"/>
      <c r="E42" s="356"/>
      <c r="F42" s="338"/>
      <c r="G42" s="328"/>
      <c r="H42" s="328"/>
    </row>
    <row r="43" spans="1:8" ht="0" hidden="1" customHeight="1" x14ac:dyDescent="0.2">
      <c r="A43" s="328"/>
      <c r="B43" s="356"/>
      <c r="C43" s="338"/>
      <c r="D43" s="356"/>
      <c r="E43" s="356"/>
      <c r="F43" s="338"/>
      <c r="G43" s="328"/>
      <c r="H43" s="328"/>
    </row>
    <row r="44" spans="1:8" ht="0" hidden="1" customHeight="1" x14ac:dyDescent="0.2">
      <c r="A44" s="328"/>
      <c r="B44" s="356"/>
      <c r="C44" s="338"/>
      <c r="D44" s="356"/>
      <c r="E44" s="356"/>
      <c r="F44" s="338"/>
      <c r="G44" s="328"/>
      <c r="H44" s="328"/>
    </row>
    <row r="45" spans="1:8" ht="0" hidden="1" customHeight="1" x14ac:dyDescent="0.2">
      <c r="A45" s="328"/>
      <c r="B45" s="356"/>
      <c r="C45" s="338"/>
      <c r="D45" s="356"/>
      <c r="E45" s="356"/>
      <c r="F45" s="338"/>
      <c r="G45" s="328"/>
      <c r="H45" s="328"/>
    </row>
    <row r="46" spans="1:8" ht="0" hidden="1" customHeight="1" x14ac:dyDescent="0.2">
      <c r="A46" s="328"/>
      <c r="B46" s="356"/>
      <c r="C46" s="338"/>
      <c r="D46" s="356"/>
      <c r="E46" s="356"/>
      <c r="F46" s="338"/>
      <c r="G46" s="328"/>
      <c r="H46" s="328"/>
    </row>
    <row r="47" spans="1:8" ht="0" hidden="1" customHeight="1" x14ac:dyDescent="0.2">
      <c r="A47" s="328"/>
      <c r="B47" s="356"/>
      <c r="C47" s="338"/>
      <c r="D47" s="356"/>
      <c r="E47" s="356"/>
      <c r="F47" s="338"/>
      <c r="G47" s="328"/>
      <c r="H47" s="328"/>
    </row>
    <row r="48" spans="1:8" ht="0" hidden="1" customHeight="1" x14ac:dyDescent="0.2">
      <c r="A48" s="328"/>
      <c r="B48" s="356"/>
      <c r="C48" s="338"/>
      <c r="D48" s="356"/>
      <c r="E48" s="356"/>
      <c r="F48" s="338"/>
      <c r="G48" s="328"/>
      <c r="H48" s="328"/>
    </row>
    <row r="49" spans="1:8" ht="0" hidden="1" customHeight="1" x14ac:dyDescent="0.2">
      <c r="A49" s="328"/>
      <c r="B49" s="356"/>
      <c r="C49" s="338"/>
      <c r="D49" s="356"/>
      <c r="E49" s="356"/>
      <c r="F49" s="338"/>
      <c r="G49" s="328"/>
      <c r="H49" s="328"/>
    </row>
    <row r="50" spans="1:8" ht="15.75" customHeight="1" x14ac:dyDescent="0.2">
      <c r="A50" s="328"/>
      <c r="B50" s="356"/>
      <c r="C50" s="338"/>
      <c r="D50" s="356"/>
      <c r="E50" s="356"/>
      <c r="F50" s="338"/>
      <c r="G50" s="328"/>
      <c r="H50" s="328"/>
    </row>
    <row r="51" spans="1:8" ht="15.75" customHeight="1" x14ac:dyDescent="0.2">
      <c r="A51" s="328"/>
      <c r="B51" s="356"/>
      <c r="C51" s="338"/>
      <c r="D51" s="356"/>
      <c r="E51" s="356"/>
      <c r="F51" s="338"/>
      <c r="G51" s="328"/>
      <c r="H51" s="328"/>
    </row>
    <row r="52" spans="1:8" ht="15.75" customHeight="1" x14ac:dyDescent="0.2">
      <c r="A52" s="328"/>
      <c r="B52" s="356"/>
      <c r="C52" s="338"/>
      <c r="D52" s="356"/>
      <c r="E52" s="356"/>
      <c r="F52" s="338"/>
      <c r="G52" s="328"/>
      <c r="H52" s="328"/>
    </row>
    <row r="53" spans="1:8" ht="15.75" customHeight="1" x14ac:dyDescent="0.2">
      <c r="A53" s="328"/>
      <c r="B53" s="356"/>
      <c r="C53" s="338"/>
      <c r="D53" s="356"/>
      <c r="E53" s="356"/>
      <c r="F53" s="338"/>
      <c r="G53" s="328"/>
      <c r="H53" s="328"/>
    </row>
    <row r="54" spans="1:8" ht="15.75" customHeight="1" x14ac:dyDescent="0.2">
      <c r="A54" s="328"/>
      <c r="B54" s="356"/>
      <c r="C54" s="338"/>
      <c r="D54" s="356"/>
      <c r="E54" s="356"/>
      <c r="F54" s="338"/>
      <c r="G54" s="328"/>
      <c r="H54" s="328"/>
    </row>
    <row r="55" spans="1:8" ht="15.75" customHeight="1" x14ac:dyDescent="0.2">
      <c r="A55" s="328"/>
      <c r="B55" s="356"/>
      <c r="C55" s="338"/>
      <c r="D55" s="356"/>
      <c r="E55" s="356"/>
      <c r="F55" s="338"/>
      <c r="G55" s="328"/>
      <c r="H55" s="328"/>
    </row>
    <row r="56" spans="1:8" ht="15.75" customHeight="1" x14ac:dyDescent="0.2">
      <c r="A56" s="328"/>
      <c r="B56" s="356"/>
      <c r="C56" s="338"/>
      <c r="D56" s="356"/>
      <c r="E56" s="356"/>
      <c r="F56" s="338"/>
      <c r="G56" s="328"/>
      <c r="H56" s="328"/>
    </row>
    <row r="57" spans="1:8" ht="10.5" customHeight="1" x14ac:dyDescent="0.2">
      <c r="A57" s="328"/>
      <c r="B57" s="356"/>
      <c r="C57" s="356"/>
      <c r="D57" s="356"/>
      <c r="E57" s="356"/>
      <c r="F57" s="356"/>
      <c r="G57" s="328"/>
      <c r="H57" s="328"/>
    </row>
    <row r="58" spans="1:8" ht="10.5" customHeight="1" x14ac:dyDescent="0.2">
      <c r="A58" s="328"/>
      <c r="B58" s="335" t="s">
        <v>98</v>
      </c>
      <c r="C58" s="335"/>
      <c r="D58" s="336"/>
      <c r="E58" s="335" t="s">
        <v>99</v>
      </c>
      <c r="F58" s="335"/>
      <c r="G58" s="328"/>
      <c r="H58" s="328"/>
    </row>
    <row r="59" spans="1:8" ht="10.5" customHeight="1" x14ac:dyDescent="0.2">
      <c r="A59" s="328"/>
      <c r="B59" s="335" t="s">
        <v>104</v>
      </c>
      <c r="C59" s="335"/>
      <c r="D59" s="336"/>
      <c r="E59" s="335" t="s">
        <v>100</v>
      </c>
      <c r="F59" s="335"/>
      <c r="G59" s="328"/>
      <c r="H59" s="328"/>
    </row>
    <row r="60" spans="1:8" ht="10.5" customHeight="1" x14ac:dyDescent="0.2">
      <c r="A60" s="328"/>
      <c r="B60" s="335" t="s">
        <v>93</v>
      </c>
      <c r="C60" s="335"/>
      <c r="D60" s="336"/>
      <c r="E60" s="335" t="s">
        <v>105</v>
      </c>
      <c r="F60" s="335"/>
      <c r="G60" s="328"/>
      <c r="H60" s="328"/>
    </row>
    <row r="61" spans="1:8" ht="20.100000000000001" customHeight="1" x14ac:dyDescent="0.2">
      <c r="A61" s="328"/>
      <c r="B61" s="335"/>
      <c r="C61" s="335"/>
      <c r="D61" s="336"/>
      <c r="E61" s="335"/>
      <c r="F61" s="335"/>
      <c r="G61" s="328"/>
      <c r="H61" s="328"/>
    </row>
    <row r="62" spans="1:8" ht="48" customHeight="1" x14ac:dyDescent="0.2">
      <c r="A62" s="328"/>
      <c r="B62" s="417" t="s">
        <v>106</v>
      </c>
      <c r="C62" s="417"/>
      <c r="D62" s="417"/>
      <c r="E62" s="417"/>
      <c r="F62" s="417"/>
      <c r="G62" s="328"/>
      <c r="H62" s="328"/>
    </row>
    <row r="63" spans="1:8" ht="8.1" customHeight="1" x14ac:dyDescent="0.2">
      <c r="A63" s="328"/>
      <c r="B63" s="327"/>
      <c r="C63" s="328"/>
      <c r="D63" s="334"/>
      <c r="E63" s="328"/>
      <c r="F63" s="328"/>
      <c r="G63" s="328"/>
      <c r="H63" s="328"/>
    </row>
    <row r="64" spans="1:8" ht="15.75" customHeight="1" x14ac:dyDescent="0.2">
      <c r="A64" s="151"/>
      <c r="B64" s="151"/>
      <c r="C64" s="151"/>
      <c r="D64" s="151"/>
      <c r="E64" s="151"/>
      <c r="F64" s="151"/>
      <c r="G64" s="151"/>
      <c r="H64" s="151"/>
    </row>
    <row r="65" spans="1:8" ht="15.75" customHeight="1" x14ac:dyDescent="0.2">
      <c r="A65" s="151"/>
      <c r="B65" s="151"/>
      <c r="C65" s="151"/>
      <c r="D65" s="151"/>
      <c r="E65" s="151"/>
      <c r="F65" s="151"/>
      <c r="G65" s="151"/>
      <c r="H65" s="151"/>
    </row>
    <row r="66" spans="1:8" ht="15.75" customHeight="1" x14ac:dyDescent="0.2">
      <c r="A66" s="151"/>
      <c r="B66" s="151"/>
      <c r="C66" s="151"/>
      <c r="D66" s="151"/>
      <c r="E66" s="151"/>
      <c r="F66" s="151"/>
      <c r="G66" s="151"/>
      <c r="H66" s="151"/>
    </row>
    <row r="67" spans="1:8" ht="15.75" customHeight="1" x14ac:dyDescent="0.2">
      <c r="A67" s="151"/>
      <c r="B67" s="151"/>
      <c r="C67" s="151"/>
      <c r="D67" s="151"/>
      <c r="E67" s="151"/>
      <c r="F67" s="151"/>
      <c r="G67" s="151"/>
      <c r="H67" s="151"/>
    </row>
    <row r="68" spans="1:8" ht="15.75" customHeight="1" x14ac:dyDescent="0.2">
      <c r="A68" s="151"/>
      <c r="B68" s="151"/>
      <c r="C68" s="151"/>
      <c r="D68" s="151"/>
      <c r="E68" s="151"/>
      <c r="F68" s="151"/>
      <c r="G68" s="151"/>
      <c r="H68" s="151"/>
    </row>
    <row r="69" spans="1:8" ht="15.75" customHeight="1" x14ac:dyDescent="0.2">
      <c r="A69" s="151"/>
      <c r="B69" s="151"/>
      <c r="C69" s="151"/>
      <c r="D69" s="151"/>
      <c r="E69" s="151"/>
      <c r="F69" s="151"/>
      <c r="G69" s="151"/>
      <c r="H69" s="151"/>
    </row>
    <row r="70" spans="1:8" ht="15.75" customHeight="1" x14ac:dyDescent="0.2">
      <c r="A70" s="151"/>
      <c r="B70" s="151"/>
      <c r="C70" s="151"/>
      <c r="D70" s="151"/>
      <c r="E70" s="151"/>
      <c r="F70" s="151"/>
      <c r="G70" s="151"/>
      <c r="H70" s="151"/>
    </row>
    <row r="71" spans="1:8" ht="15.75" customHeight="1" x14ac:dyDescent="0.2">
      <c r="A71" s="151"/>
      <c r="B71" s="151"/>
      <c r="C71" s="151"/>
      <c r="D71" s="151"/>
      <c r="E71" s="151"/>
      <c r="F71" s="151"/>
      <c r="G71" s="151"/>
      <c r="H71" s="151"/>
    </row>
    <row r="72" spans="1:8" ht="15.75" customHeight="1" x14ac:dyDescent="0.2">
      <c r="A72" s="151"/>
      <c r="B72" s="151"/>
      <c r="C72" s="151"/>
      <c r="D72" s="151"/>
      <c r="E72" s="151"/>
      <c r="F72" s="151"/>
      <c r="G72" s="151"/>
      <c r="H72" s="151"/>
    </row>
    <row r="73" spans="1:8" ht="15.75" customHeight="1" x14ac:dyDescent="0.2">
      <c r="A73" s="151"/>
      <c r="B73" s="151"/>
      <c r="C73" s="151"/>
      <c r="D73" s="151"/>
      <c r="E73" s="151"/>
      <c r="F73" s="151"/>
      <c r="G73" s="151"/>
      <c r="H73" s="151"/>
    </row>
    <row r="74" spans="1:8" ht="15.75" customHeight="1" x14ac:dyDescent="0.2">
      <c r="A74" s="151"/>
      <c r="B74" s="151"/>
      <c r="C74" s="151"/>
      <c r="D74" s="151"/>
      <c r="E74" s="151"/>
      <c r="F74" s="151"/>
      <c r="G74" s="151"/>
      <c r="H74" s="151"/>
    </row>
    <row r="75" spans="1:8" ht="15.75" customHeight="1" x14ac:dyDescent="0.2">
      <c r="A75" s="151"/>
      <c r="B75" s="151"/>
      <c r="C75" s="151"/>
      <c r="D75" s="151"/>
      <c r="E75" s="151"/>
      <c r="F75" s="151"/>
      <c r="G75" s="151"/>
      <c r="H75" s="151"/>
    </row>
    <row r="76" spans="1:8" ht="15.75" customHeight="1" x14ac:dyDescent="0.2">
      <c r="A76" s="151"/>
      <c r="B76" s="151"/>
      <c r="C76" s="151"/>
      <c r="D76" s="151"/>
      <c r="E76" s="151"/>
      <c r="F76" s="151"/>
      <c r="G76" s="151"/>
      <c r="H76" s="151"/>
    </row>
    <row r="77" spans="1:8" ht="15.75" customHeight="1" x14ac:dyDescent="0.2">
      <c r="A77" s="151"/>
      <c r="B77" s="151"/>
      <c r="C77" s="151"/>
      <c r="D77" s="151"/>
      <c r="E77" s="151"/>
      <c r="F77" s="151"/>
      <c r="G77" s="151"/>
      <c r="H77" s="151"/>
    </row>
    <row r="78" spans="1:8" ht="15.75" customHeight="1" x14ac:dyDescent="0.2">
      <c r="A78" s="151"/>
      <c r="B78" s="151"/>
      <c r="C78" s="151"/>
      <c r="D78" s="151"/>
      <c r="E78" s="151"/>
      <c r="F78" s="151"/>
      <c r="G78" s="151"/>
      <c r="H78" s="151"/>
    </row>
    <row r="79" spans="1:8" ht="15.75" customHeight="1" x14ac:dyDescent="0.2">
      <c r="A79" s="151"/>
      <c r="B79" s="151"/>
      <c r="C79" s="151"/>
      <c r="D79" s="151"/>
      <c r="E79" s="151"/>
      <c r="F79" s="151"/>
      <c r="G79" s="151"/>
      <c r="H79" s="151"/>
    </row>
    <row r="80" spans="1:8" ht="15.75" customHeight="1" x14ac:dyDescent="0.2">
      <c r="A80" s="151"/>
      <c r="B80" s="151"/>
      <c r="C80" s="151"/>
      <c r="D80" s="151"/>
      <c r="E80" s="151"/>
      <c r="F80" s="151"/>
      <c r="G80" s="151"/>
      <c r="H80" s="151"/>
    </row>
    <row r="81" spans="1:8" ht="15.75" customHeight="1" x14ac:dyDescent="0.2">
      <c r="A81" s="151"/>
      <c r="B81" s="151"/>
      <c r="C81" s="151"/>
      <c r="D81" s="151"/>
      <c r="E81" s="151"/>
      <c r="F81" s="151"/>
      <c r="G81" s="151"/>
      <c r="H81" s="151"/>
    </row>
    <row r="82" spans="1:8" ht="15.75" customHeight="1" x14ac:dyDescent="0.2">
      <c r="A82" s="151"/>
      <c r="B82" s="151"/>
      <c r="C82" s="151"/>
      <c r="D82" s="151"/>
      <c r="E82" s="151"/>
      <c r="F82" s="151"/>
      <c r="G82" s="151"/>
      <c r="H82" s="151"/>
    </row>
    <row r="83" spans="1:8" ht="15.75" customHeight="1" x14ac:dyDescent="0.2">
      <c r="A83" s="151"/>
      <c r="B83" s="151"/>
      <c r="C83" s="151"/>
      <c r="D83" s="151"/>
      <c r="E83" s="151"/>
      <c r="F83" s="151"/>
      <c r="G83" s="151"/>
      <c r="H83" s="151"/>
    </row>
    <row r="84" spans="1:8" ht="15.75" customHeight="1" x14ac:dyDescent="0.2">
      <c r="A84" s="151"/>
      <c r="B84" s="151"/>
      <c r="C84" s="151"/>
      <c r="D84" s="151"/>
      <c r="E84" s="151"/>
      <c r="F84" s="151"/>
      <c r="G84" s="151"/>
      <c r="H84" s="151"/>
    </row>
    <row r="85" spans="1:8" ht="15.75" customHeight="1" x14ac:dyDescent="0.2">
      <c r="A85" s="151"/>
      <c r="B85" s="151"/>
      <c r="C85" s="151"/>
      <c r="D85" s="151"/>
      <c r="E85" s="151"/>
      <c r="F85" s="151"/>
      <c r="G85" s="151"/>
      <c r="H85" s="151"/>
    </row>
    <row r="86" spans="1:8" ht="15.75" customHeight="1" x14ac:dyDescent="0.2">
      <c r="A86" s="151"/>
      <c r="B86" s="151"/>
      <c r="C86" s="151"/>
      <c r="D86" s="151"/>
      <c r="E86" s="151"/>
      <c r="F86" s="151"/>
      <c r="G86" s="151"/>
      <c r="H86" s="151"/>
    </row>
    <row r="87" spans="1:8" s="151" customFormat="1" ht="15.75" customHeight="1" x14ac:dyDescent="0.2"/>
    <row r="88" spans="1:8" s="151" customFormat="1" ht="15.75" customHeight="1" x14ac:dyDescent="0.2"/>
    <row r="89" spans="1:8" s="151" customFormat="1" ht="15.75" customHeight="1" x14ac:dyDescent="0.2"/>
    <row r="90" spans="1:8" s="151" customFormat="1" ht="15.75" customHeight="1" x14ac:dyDescent="0.2"/>
    <row r="91" spans="1:8" ht="15.75" customHeight="1" x14ac:dyDescent="0.2">
      <c r="B91" s="304"/>
      <c r="D91" s="303"/>
    </row>
    <row r="92" spans="1:8" ht="15.75" customHeight="1" x14ac:dyDescent="0.2">
      <c r="B92" s="304"/>
      <c r="D92" s="303"/>
    </row>
    <row r="93" spans="1:8" ht="15.75" customHeight="1" x14ac:dyDescent="0.2">
      <c r="B93" s="304"/>
      <c r="D93" s="303"/>
    </row>
    <row r="94" spans="1:8" ht="15.75" customHeight="1" x14ac:dyDescent="0.2">
      <c r="B94" s="304"/>
      <c r="D94" s="303"/>
    </row>
    <row r="95" spans="1:8" ht="15.75" customHeight="1" x14ac:dyDescent="0.2">
      <c r="B95" s="304"/>
      <c r="D95" s="303"/>
    </row>
    <row r="96" spans="1:8" ht="15.75" customHeight="1" x14ac:dyDescent="0.2">
      <c r="B96" s="304"/>
      <c r="D96" s="303"/>
    </row>
    <row r="97" spans="2:4" ht="15.75" customHeight="1" x14ac:dyDescent="0.2">
      <c r="B97" s="304"/>
      <c r="D97" s="303"/>
    </row>
    <row r="98" spans="2:4" ht="15.75" customHeight="1" x14ac:dyDescent="0.2">
      <c r="B98" s="304"/>
      <c r="D98" s="303"/>
    </row>
    <row r="99" spans="2:4" ht="15.75" customHeight="1" x14ac:dyDescent="0.2">
      <c r="B99" s="304"/>
      <c r="D99" s="303"/>
    </row>
    <row r="100" spans="2:4" ht="15.75" customHeight="1" x14ac:dyDescent="0.2">
      <c r="B100" s="304"/>
      <c r="D100" s="303"/>
    </row>
    <row r="101" spans="2:4" ht="15.75" customHeight="1" x14ac:dyDescent="0.2">
      <c r="B101" s="304"/>
      <c r="D101" s="303"/>
    </row>
    <row r="102" spans="2:4" x14ac:dyDescent="0.2">
      <c r="B102" s="304"/>
      <c r="D102" s="303"/>
    </row>
    <row r="103" spans="2:4" x14ac:dyDescent="0.2">
      <c r="B103" s="304"/>
      <c r="D103" s="303"/>
    </row>
    <row r="104" spans="2:4" x14ac:dyDescent="0.2">
      <c r="B104" s="304"/>
      <c r="D104" s="303"/>
    </row>
    <row r="105" spans="2:4" x14ac:dyDescent="0.2">
      <c r="B105" s="304"/>
      <c r="D105" s="303"/>
    </row>
    <row r="106" spans="2:4" x14ac:dyDescent="0.2">
      <c r="B106" s="304"/>
      <c r="D106" s="303"/>
    </row>
    <row r="107" spans="2:4" x14ac:dyDescent="0.2">
      <c r="B107" s="304"/>
      <c r="D107" s="303"/>
    </row>
    <row r="108" spans="2:4" x14ac:dyDescent="0.2">
      <c r="B108" s="304"/>
      <c r="D108" s="303"/>
    </row>
    <row r="109" spans="2:4" x14ac:dyDescent="0.2">
      <c r="B109" s="304"/>
      <c r="D109" s="303"/>
    </row>
    <row r="110" spans="2:4" x14ac:dyDescent="0.2">
      <c r="B110" s="304"/>
      <c r="D110" s="303"/>
    </row>
    <row r="111" spans="2:4" x14ac:dyDescent="0.2">
      <c r="B111" s="304"/>
      <c r="D111" s="303"/>
    </row>
    <row r="112" spans="2:4" x14ac:dyDescent="0.2">
      <c r="B112" s="3"/>
      <c r="D112" s="303"/>
    </row>
    <row r="113" spans="2:4" x14ac:dyDescent="0.2">
      <c r="B113" s="3"/>
      <c r="D113" s="303"/>
    </row>
    <row r="114" spans="2:4" x14ac:dyDescent="0.2">
      <c r="B114" s="3"/>
      <c r="D114" s="303"/>
    </row>
    <row r="115" spans="2:4" x14ac:dyDescent="0.2">
      <c r="B115" s="3"/>
      <c r="D115" s="303"/>
    </row>
    <row r="116" spans="2:4" x14ac:dyDescent="0.2">
      <c r="B116" s="3"/>
      <c r="D116" s="303"/>
    </row>
    <row r="117" spans="2:4" x14ac:dyDescent="0.2">
      <c r="B117" s="3"/>
      <c r="D117" s="59"/>
    </row>
    <row r="118" spans="2:4" x14ac:dyDescent="0.2">
      <c r="B118" s="3"/>
      <c r="D118" s="59"/>
    </row>
    <row r="119" spans="2:4" x14ac:dyDescent="0.2">
      <c r="B119" s="3"/>
      <c r="D119" s="59"/>
    </row>
    <row r="120" spans="2:4" x14ac:dyDescent="0.2">
      <c r="B120" s="3"/>
      <c r="D120" s="59"/>
    </row>
    <row r="121" spans="2:4" x14ac:dyDescent="0.2">
      <c r="B121" s="3"/>
      <c r="D121" s="59"/>
    </row>
    <row r="122" spans="2:4" x14ac:dyDescent="0.2">
      <c r="B122" s="3"/>
      <c r="D122" s="59"/>
    </row>
    <row r="123" spans="2:4" x14ac:dyDescent="0.2">
      <c r="B123" s="3"/>
      <c r="D123" s="59"/>
    </row>
    <row r="124" spans="2:4" x14ac:dyDescent="0.2">
      <c r="B124" s="3"/>
      <c r="D124" s="59"/>
    </row>
    <row r="125" spans="2:4" x14ac:dyDescent="0.2">
      <c r="B125" s="3"/>
      <c r="D125" s="59"/>
    </row>
    <row r="126" spans="2:4" x14ac:dyDescent="0.2">
      <c r="B126" s="3"/>
      <c r="D126" s="59"/>
    </row>
    <row r="127" spans="2:4" x14ac:dyDescent="0.2">
      <c r="B127" s="3"/>
      <c r="D127" s="59"/>
    </row>
    <row r="128" spans="2:4" x14ac:dyDescent="0.2">
      <c r="B128" s="3"/>
      <c r="D128" s="59"/>
    </row>
    <row r="129" spans="2:4" x14ac:dyDescent="0.2">
      <c r="B129" s="3"/>
      <c r="D129" s="59"/>
    </row>
    <row r="130" spans="2:4" x14ac:dyDescent="0.2">
      <c r="B130" s="3"/>
      <c r="D130" s="59"/>
    </row>
    <row r="131" spans="2:4" x14ac:dyDescent="0.2">
      <c r="B131" s="3"/>
      <c r="D131" s="59"/>
    </row>
    <row r="132" spans="2:4" x14ac:dyDescent="0.2">
      <c r="B132" s="3"/>
    </row>
    <row r="133" spans="2:4" x14ac:dyDescent="0.2">
      <c r="B133" s="3"/>
    </row>
    <row r="134" spans="2:4" x14ac:dyDescent="0.2">
      <c r="B134" s="3"/>
    </row>
    <row r="135" spans="2:4" x14ac:dyDescent="0.2">
      <c r="B135" s="3"/>
    </row>
    <row r="136" spans="2:4" x14ac:dyDescent="0.2">
      <c r="B136" s="3"/>
    </row>
    <row r="137" spans="2:4" x14ac:dyDescent="0.2">
      <c r="B137" s="3"/>
    </row>
    <row r="138" spans="2:4" x14ac:dyDescent="0.2">
      <c r="B138" s="3"/>
    </row>
    <row r="139" spans="2:4" x14ac:dyDescent="0.2">
      <c r="B139" s="3"/>
    </row>
    <row r="140" spans="2:4" x14ac:dyDescent="0.2">
      <c r="B140" s="3"/>
    </row>
    <row r="141" spans="2:4" x14ac:dyDescent="0.2">
      <c r="B141" s="3"/>
    </row>
    <row r="142" spans="2:4" x14ac:dyDescent="0.2">
      <c r="B142" s="3"/>
    </row>
    <row r="143" spans="2:4" x14ac:dyDescent="0.2">
      <c r="B143" s="3"/>
    </row>
    <row r="144" spans="2:4" x14ac:dyDescent="0.2">
      <c r="B144" s="3"/>
    </row>
    <row r="145" spans="2:2" x14ac:dyDescent="0.2">
      <c r="B145" s="3"/>
    </row>
    <row r="146" spans="2:2" x14ac:dyDescent="0.2">
      <c r="B146" s="3"/>
    </row>
    <row r="147" spans="2:2" x14ac:dyDescent="0.2">
      <c r="B147" s="3"/>
    </row>
    <row r="148" spans="2:2" x14ac:dyDescent="0.2">
      <c r="B148" s="3"/>
    </row>
    <row r="149" spans="2:2" x14ac:dyDescent="0.2">
      <c r="B149" s="3"/>
    </row>
    <row r="150" spans="2:2" x14ac:dyDescent="0.2">
      <c r="B150" s="3"/>
    </row>
    <row r="151" spans="2:2" x14ac:dyDescent="0.2">
      <c r="B151" s="3"/>
    </row>
    <row r="152" spans="2:2" x14ac:dyDescent="0.2">
      <c r="B152" s="3"/>
    </row>
    <row r="153" spans="2:2" x14ac:dyDescent="0.2">
      <c r="B153" s="3"/>
    </row>
  </sheetData>
  <sheetProtection sheet="1" objects="1" scenarios="1"/>
  <mergeCells count="3">
    <mergeCell ref="B62:F62"/>
    <mergeCell ref="B5:E5"/>
    <mergeCell ref="B4:E4"/>
  </mergeCells>
  <phoneticPr fontId="0" type="noConversion"/>
  <printOptions horizontalCentered="1" verticalCentered="1"/>
  <pageMargins left="0.25" right="0.25" top="0.25" bottom="0.25" header="0" footer="0"/>
  <pageSetup scale="57" orientation="landscape" r:id="rId1"/>
  <headerFooter alignWithMargins="0"/>
  <rowBreaks count="1" manualBreakCount="1">
    <brk id="38" max="16383" man="1"/>
  </rowBreaks>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L64"/>
  <sheetViews>
    <sheetView showGridLines="0" tabSelected="1" topLeftCell="A2" workbookViewId="0"/>
  </sheetViews>
  <sheetFormatPr defaultRowHeight="12.75" x14ac:dyDescent="0.2"/>
  <cols>
    <col min="1" max="1" width="1.7109375" style="1" customWidth="1"/>
    <col min="2" max="2" width="8.7109375" customWidth="1"/>
    <col min="3" max="4" width="6.7109375" customWidth="1"/>
    <col min="5" max="6" width="3.7109375" customWidth="1"/>
    <col min="7" max="9" width="10.7109375" customWidth="1"/>
    <col min="10" max="11" width="3.7109375" customWidth="1"/>
    <col min="12" max="12" width="13.7109375" customWidth="1"/>
    <col min="13" max="13" width="13.7109375" style="74" customWidth="1"/>
    <col min="14" max="14" width="10.7109375" customWidth="1"/>
    <col min="15" max="16" width="3.7109375" customWidth="1"/>
    <col min="17" max="17" width="13.7109375" customWidth="1"/>
    <col min="18" max="18" width="13.7109375" style="74" customWidth="1"/>
    <col min="19" max="19" width="10.7109375" customWidth="1"/>
    <col min="20" max="20" width="3.7109375" customWidth="1"/>
    <col min="21" max="21" width="2.7109375" customWidth="1"/>
    <col min="22" max="24" width="7" style="151" customWidth="1"/>
    <col min="25" max="38" width="9.140625" style="151" customWidth="1"/>
  </cols>
  <sheetData>
    <row r="1" spans="1:21" ht="26.25" customHeight="1" x14ac:dyDescent="0.35">
      <c r="B1" s="17" t="s">
        <v>107</v>
      </c>
      <c r="C1" s="9"/>
      <c r="D1" s="9"/>
      <c r="E1" s="9"/>
      <c r="F1" s="9"/>
      <c r="G1" s="9"/>
      <c r="H1" s="9"/>
      <c r="I1" s="70"/>
      <c r="J1" s="9"/>
      <c r="K1" s="9"/>
      <c r="L1" s="9"/>
      <c r="M1" s="10"/>
      <c r="N1" s="37"/>
      <c r="O1" s="1"/>
      <c r="P1" s="1"/>
      <c r="Q1" s="1"/>
      <c r="R1" s="19"/>
      <c r="S1" s="37"/>
      <c r="T1" s="1"/>
      <c r="U1" s="1"/>
    </row>
    <row r="2" spans="1:21" ht="21.75" customHeight="1" x14ac:dyDescent="0.2">
      <c r="B2" s="421" t="s">
        <v>130</v>
      </c>
      <c r="C2" s="421"/>
      <c r="D2" s="421"/>
      <c r="E2" s="421"/>
      <c r="F2" s="421"/>
      <c r="G2" s="421"/>
      <c r="H2" s="421"/>
      <c r="I2" s="421"/>
      <c r="J2" s="421"/>
      <c r="K2" s="421"/>
      <c r="L2" s="421"/>
      <c r="M2" s="421"/>
      <c r="N2" s="421"/>
      <c r="O2" s="421"/>
      <c r="P2" s="421"/>
      <c r="Q2" s="421"/>
      <c r="R2" s="421"/>
      <c r="S2" s="421"/>
      <c r="T2" s="1"/>
      <c r="U2" s="1"/>
    </row>
    <row r="3" spans="1:21" ht="19.5" customHeight="1" x14ac:dyDescent="0.2">
      <c r="A3"/>
      <c r="B3" s="422" t="s">
        <v>131</v>
      </c>
      <c r="C3" s="422"/>
      <c r="D3" s="422"/>
      <c r="E3" s="422"/>
      <c r="F3" s="422"/>
      <c r="G3" s="422"/>
      <c r="H3" s="422"/>
      <c r="I3" s="422"/>
      <c r="J3" s="422"/>
      <c r="K3" s="422"/>
      <c r="L3" s="422"/>
      <c r="M3" s="422"/>
      <c r="N3" s="422"/>
      <c r="O3" s="422"/>
      <c r="P3" s="422"/>
      <c r="Q3" s="422"/>
      <c r="R3" s="422"/>
      <c r="S3" s="422"/>
      <c r="T3" s="1"/>
      <c r="U3" s="1"/>
    </row>
    <row r="4" spans="1:21" ht="18.75" customHeight="1" x14ac:dyDescent="0.2">
      <c r="A4"/>
      <c r="B4" s="423" t="s">
        <v>132</v>
      </c>
      <c r="C4" s="423"/>
      <c r="D4" s="423"/>
      <c r="E4" s="423"/>
      <c r="F4" s="423"/>
      <c r="G4" s="423"/>
      <c r="H4" s="423"/>
      <c r="I4" s="423"/>
      <c r="J4" s="423"/>
      <c r="K4" s="423"/>
      <c r="L4" s="423"/>
      <c r="M4" s="423"/>
      <c r="N4" s="423"/>
      <c r="O4" s="423"/>
      <c r="P4" s="423"/>
      <c r="Q4" s="79"/>
      <c r="R4" s="141"/>
      <c r="S4" s="79"/>
      <c r="T4" s="146"/>
      <c r="U4" s="1"/>
    </row>
    <row r="5" spans="1:21" ht="12" customHeight="1" x14ac:dyDescent="0.2">
      <c r="A5"/>
      <c r="B5" s="87"/>
      <c r="D5" s="10"/>
      <c r="E5" s="10"/>
      <c r="F5" s="1"/>
      <c r="G5" s="1"/>
      <c r="H5" s="1"/>
      <c r="I5" s="1"/>
      <c r="J5" s="1"/>
      <c r="K5" s="1"/>
      <c r="L5" s="1"/>
      <c r="M5" s="1"/>
      <c r="N5" s="1"/>
      <c r="O5" s="1"/>
      <c r="P5" s="1"/>
      <c r="Q5" s="1"/>
      <c r="R5" s="1"/>
      <c r="S5" s="1"/>
      <c r="T5" s="1"/>
      <c r="U5" s="1"/>
    </row>
    <row r="6" spans="1:21" ht="17.100000000000001" customHeight="1" x14ac:dyDescent="0.25">
      <c r="B6" s="424" t="s">
        <v>133</v>
      </c>
      <c r="C6" s="425"/>
      <c r="D6" s="425"/>
      <c r="E6" s="425"/>
      <c r="F6" s="425"/>
      <c r="G6" s="425"/>
      <c r="H6" s="425"/>
      <c r="I6" s="425"/>
      <c r="J6" s="425"/>
      <c r="K6" s="425"/>
      <c r="L6" s="425"/>
      <c r="M6" s="425"/>
      <c r="N6" s="425"/>
      <c r="O6" s="425"/>
      <c r="P6" s="425"/>
      <c r="Q6" s="425"/>
      <c r="R6" s="425"/>
      <c r="S6" s="425"/>
      <c r="T6" s="426"/>
      <c r="U6" s="1"/>
    </row>
    <row r="7" spans="1:21" x14ac:dyDescent="0.2">
      <c r="B7" s="1"/>
      <c r="C7" s="1"/>
      <c r="D7" s="1"/>
      <c r="E7" s="1"/>
      <c r="F7" s="420" t="s">
        <v>22</v>
      </c>
      <c r="G7" s="420"/>
      <c r="H7" s="420"/>
      <c r="I7" s="420"/>
      <c r="J7" s="420"/>
      <c r="K7" s="420" t="s">
        <v>9</v>
      </c>
      <c r="L7" s="420"/>
      <c r="M7" s="420"/>
      <c r="N7" s="420"/>
      <c r="O7" s="420"/>
      <c r="P7" s="420" t="s">
        <v>10</v>
      </c>
      <c r="Q7" s="420"/>
      <c r="R7" s="420"/>
      <c r="S7" s="420"/>
      <c r="T7" s="420"/>
      <c r="U7" s="1"/>
    </row>
    <row r="8" spans="1:21" ht="20.100000000000001" customHeight="1" x14ac:dyDescent="0.2">
      <c r="B8" s="1"/>
      <c r="C8" s="1"/>
      <c r="D8" s="1"/>
      <c r="E8" s="1"/>
      <c r="F8" s="420"/>
      <c r="G8" s="420"/>
      <c r="H8" s="420"/>
      <c r="I8" s="420"/>
      <c r="J8" s="420"/>
      <c r="K8" s="420"/>
      <c r="L8" s="420"/>
      <c r="M8" s="420"/>
      <c r="N8" s="420"/>
      <c r="O8" s="420"/>
      <c r="P8" s="420"/>
      <c r="Q8" s="420"/>
      <c r="R8" s="420"/>
      <c r="S8" s="420"/>
      <c r="T8" s="420"/>
      <c r="U8" s="1"/>
    </row>
    <row r="9" spans="1:21" ht="20.100000000000001" customHeight="1" x14ac:dyDescent="0.2">
      <c r="B9" s="1"/>
      <c r="C9" s="1"/>
      <c r="D9" s="1"/>
      <c r="E9" s="1"/>
      <c r="F9" s="1"/>
      <c r="G9" s="19" t="s">
        <v>25</v>
      </c>
      <c r="H9" s="19" t="s">
        <v>15</v>
      </c>
      <c r="I9" s="326" t="s">
        <v>81</v>
      </c>
      <c r="J9" s="2"/>
      <c r="K9" s="2"/>
      <c r="L9" s="19" t="s">
        <v>25</v>
      </c>
      <c r="M9" s="19" t="s">
        <v>15</v>
      </c>
      <c r="N9" s="326" t="s">
        <v>82</v>
      </c>
      <c r="O9" s="1"/>
      <c r="P9" s="1"/>
      <c r="Q9" s="19" t="s">
        <v>25</v>
      </c>
      <c r="R9" s="19" t="s">
        <v>15</v>
      </c>
      <c r="S9" s="326" t="s">
        <v>83</v>
      </c>
      <c r="T9" s="1"/>
      <c r="U9" s="1"/>
    </row>
    <row r="10" spans="1:21" ht="15" customHeight="1" x14ac:dyDescent="0.3">
      <c r="B10" s="1"/>
      <c r="C10" s="14"/>
      <c r="D10" s="14"/>
      <c r="E10" s="14"/>
      <c r="F10" s="112"/>
      <c r="G10" s="111"/>
      <c r="H10" s="113"/>
      <c r="I10" s="121"/>
      <c r="J10" s="5"/>
      <c r="K10" s="112"/>
      <c r="L10" s="111"/>
      <c r="M10" s="114"/>
      <c r="N10" s="121"/>
      <c r="O10" s="5"/>
      <c r="P10" s="99"/>
      <c r="Q10" s="128"/>
      <c r="R10" s="114"/>
      <c r="S10" s="121"/>
      <c r="T10" s="5"/>
      <c r="U10" s="1"/>
    </row>
    <row r="11" spans="1:21" ht="20.100000000000001" customHeight="1" x14ac:dyDescent="0.25">
      <c r="B11" s="1"/>
      <c r="C11" s="123"/>
      <c r="D11" s="13" t="s">
        <v>41</v>
      </c>
      <c r="E11" s="123"/>
      <c r="F11" s="111"/>
      <c r="G11" s="134">
        <v>51.542776998597475</v>
      </c>
      <c r="H11" s="134">
        <v>44.10282258064516</v>
      </c>
      <c r="I11" s="134">
        <v>116.86956521751098</v>
      </c>
      <c r="J11" s="125"/>
      <c r="K11" s="125"/>
      <c r="L11" s="135">
        <v>145.0204081632653</v>
      </c>
      <c r="M11" s="135">
        <v>102.11554514285714</v>
      </c>
      <c r="N11" s="134">
        <v>142.01599566483677</v>
      </c>
      <c r="O11" s="125"/>
      <c r="P11" s="134"/>
      <c r="Q11" s="135">
        <v>74.747545582047692</v>
      </c>
      <c r="R11" s="135">
        <v>45.035837701612905</v>
      </c>
      <c r="S11" s="134">
        <v>165.97347667276122</v>
      </c>
      <c r="T11" s="98"/>
      <c r="U11" s="1"/>
    </row>
    <row r="12" spans="1:21" ht="15" customHeight="1" x14ac:dyDescent="0.3">
      <c r="B12" s="1"/>
      <c r="C12" s="14"/>
      <c r="D12" s="14"/>
      <c r="E12" s="14"/>
      <c r="F12" s="112"/>
      <c r="G12" s="134"/>
      <c r="H12" s="134"/>
      <c r="I12" s="134"/>
      <c r="J12" s="125"/>
      <c r="K12" s="125"/>
      <c r="L12" s="135"/>
      <c r="M12" s="135"/>
      <c r="N12" s="134"/>
      <c r="O12" s="125"/>
      <c r="P12" s="134"/>
      <c r="Q12" s="135"/>
      <c r="R12" s="135"/>
      <c r="S12" s="134"/>
      <c r="T12" s="5"/>
      <c r="U12" s="1"/>
    </row>
    <row r="13" spans="1:21" ht="20.100000000000001" customHeight="1" x14ac:dyDescent="0.25">
      <c r="B13" s="75"/>
      <c r="C13" s="129"/>
      <c r="D13" s="130" t="s">
        <v>57</v>
      </c>
      <c r="E13" s="129"/>
      <c r="F13" s="115"/>
      <c r="G13" s="136">
        <v>52.928248990258972</v>
      </c>
      <c r="H13" s="136">
        <v>51.193404581955598</v>
      </c>
      <c r="I13" s="136">
        <v>103.38880451969189</v>
      </c>
      <c r="J13" s="137"/>
      <c r="K13" s="137"/>
      <c r="L13" s="138">
        <v>165.63786331500393</v>
      </c>
      <c r="M13" s="138">
        <v>111.85593868708777</v>
      </c>
      <c r="N13" s="136">
        <v>148.08142085182504</v>
      </c>
      <c r="O13" s="137"/>
      <c r="P13" s="136"/>
      <c r="Q13" s="138">
        <v>87.6692207175101</v>
      </c>
      <c r="R13" s="138">
        <v>57.26286324102503</v>
      </c>
      <c r="S13" s="136">
        <v>153.09961073469211</v>
      </c>
      <c r="T13" s="116"/>
      <c r="U13" s="1"/>
    </row>
    <row r="14" spans="1:21" ht="15" customHeight="1" x14ac:dyDescent="0.25">
      <c r="B14" s="1"/>
      <c r="C14" s="123"/>
      <c r="D14" s="13"/>
      <c r="E14" s="13"/>
      <c r="F14" s="94"/>
      <c r="G14" s="134"/>
      <c r="H14" s="134"/>
      <c r="I14" s="134"/>
      <c r="J14" s="125"/>
      <c r="K14" s="125"/>
      <c r="L14" s="135"/>
      <c r="M14" s="135"/>
      <c r="N14" s="134"/>
      <c r="O14" s="125"/>
      <c r="P14" s="134"/>
      <c r="Q14" s="135"/>
      <c r="R14" s="135"/>
      <c r="S14" s="134"/>
      <c r="T14" s="5"/>
      <c r="U14" s="1"/>
    </row>
    <row r="15" spans="1:21" ht="20.100000000000001" customHeight="1" x14ac:dyDescent="0.25">
      <c r="B15" s="1"/>
      <c r="C15" s="123"/>
      <c r="D15" s="13" t="s">
        <v>43</v>
      </c>
      <c r="E15" s="123"/>
      <c r="F15" s="94"/>
      <c r="G15" s="134">
        <v>57.254253308128547</v>
      </c>
      <c r="H15" s="134">
        <v>53.586956521739133</v>
      </c>
      <c r="I15" s="134">
        <v>106.84363700510492</v>
      </c>
      <c r="J15" s="125"/>
      <c r="K15" s="125"/>
      <c r="L15" s="135">
        <v>156.78539001238136</v>
      </c>
      <c r="M15" s="135">
        <v>109.74931414807303</v>
      </c>
      <c r="N15" s="134">
        <v>142.85774014114477</v>
      </c>
      <c r="O15" s="125"/>
      <c r="P15" s="134"/>
      <c r="Q15" s="135">
        <v>89.766304347826093</v>
      </c>
      <c r="R15" s="135">
        <v>58.81131725543478</v>
      </c>
      <c r="S15" s="134">
        <v>152.63440531011713</v>
      </c>
      <c r="T15" s="98"/>
      <c r="U15" s="1"/>
    </row>
    <row r="16" spans="1:21" ht="15" customHeight="1" x14ac:dyDescent="0.25">
      <c r="B16" s="1"/>
      <c r="C16" s="123"/>
      <c r="D16" s="13"/>
      <c r="E16" s="123"/>
      <c r="F16" s="94"/>
      <c r="G16" s="134"/>
      <c r="H16" s="134"/>
      <c r="I16" s="134"/>
      <c r="J16" s="125"/>
      <c r="K16" s="125"/>
      <c r="L16" s="135"/>
      <c r="M16" s="135"/>
      <c r="N16" s="134"/>
      <c r="O16" s="125"/>
      <c r="P16" s="134"/>
      <c r="Q16" s="135"/>
      <c r="R16" s="135"/>
      <c r="S16" s="134"/>
      <c r="T16" s="5"/>
      <c r="U16" s="1"/>
    </row>
    <row r="17" spans="2:21" ht="20.100000000000001" customHeight="1" x14ac:dyDescent="0.25">
      <c r="B17" s="75"/>
      <c r="C17" s="129"/>
      <c r="D17" s="130" t="s">
        <v>44</v>
      </c>
      <c r="E17" s="129"/>
      <c r="F17" s="115"/>
      <c r="G17" s="136">
        <v>52.928248990258972</v>
      </c>
      <c r="H17" s="136">
        <v>51.193404581955598</v>
      </c>
      <c r="I17" s="136">
        <v>103.38880451969189</v>
      </c>
      <c r="J17" s="137"/>
      <c r="K17" s="137"/>
      <c r="L17" s="138">
        <v>165.63786331500393</v>
      </c>
      <c r="M17" s="138">
        <v>111.85593868708777</v>
      </c>
      <c r="N17" s="136">
        <v>148.08142085182504</v>
      </c>
      <c r="O17" s="137"/>
      <c r="P17" s="136"/>
      <c r="Q17" s="138">
        <v>87.6692207175101</v>
      </c>
      <c r="R17" s="138">
        <v>57.26286324102503</v>
      </c>
      <c r="S17" s="136">
        <v>153.09961073469211</v>
      </c>
      <c r="T17" s="116"/>
      <c r="U17" s="1"/>
    </row>
    <row r="18" spans="2:21" ht="15" customHeight="1" x14ac:dyDescent="0.25">
      <c r="B18" s="1"/>
      <c r="C18" s="13"/>
      <c r="D18" s="13"/>
      <c r="E18" s="13"/>
      <c r="F18" s="94"/>
      <c r="G18" s="132"/>
      <c r="H18" s="133"/>
      <c r="I18" s="128"/>
      <c r="J18" s="98"/>
      <c r="K18" s="94"/>
      <c r="L18" s="132"/>
      <c r="M18" s="133"/>
      <c r="N18" s="128"/>
      <c r="O18" s="98"/>
      <c r="P18" s="131"/>
      <c r="Q18" s="98"/>
      <c r="R18" s="133"/>
      <c r="S18" s="128"/>
      <c r="T18" s="98"/>
      <c r="U18" s="1"/>
    </row>
    <row r="19" spans="2:21" ht="15" customHeight="1" x14ac:dyDescent="0.35">
      <c r="B19" s="1"/>
      <c r="C19" s="13"/>
      <c r="D19" s="13"/>
      <c r="E19" s="13"/>
      <c r="F19" s="94"/>
      <c r="G19" s="95"/>
      <c r="H19" s="96"/>
      <c r="I19" s="97"/>
      <c r="J19" s="98"/>
      <c r="K19" s="94"/>
      <c r="L19" s="95"/>
      <c r="M19" s="96"/>
      <c r="N19" s="97"/>
      <c r="O19" s="98"/>
      <c r="P19" s="99"/>
      <c r="Q19" s="98"/>
      <c r="R19" s="106"/>
      <c r="S19" s="97"/>
      <c r="T19" s="98"/>
      <c r="U19" s="1"/>
    </row>
    <row r="20" spans="2:21" ht="17.100000000000001" customHeight="1" x14ac:dyDescent="0.25">
      <c r="B20" s="424" t="s">
        <v>134</v>
      </c>
      <c r="C20" s="425"/>
      <c r="D20" s="425"/>
      <c r="E20" s="425"/>
      <c r="F20" s="425"/>
      <c r="G20" s="425"/>
      <c r="H20" s="425"/>
      <c r="I20" s="425"/>
      <c r="J20" s="425"/>
      <c r="K20" s="425"/>
      <c r="L20" s="425"/>
      <c r="M20" s="425"/>
      <c r="N20" s="425"/>
      <c r="O20" s="425"/>
      <c r="P20" s="425"/>
      <c r="Q20" s="425"/>
      <c r="R20" s="425"/>
      <c r="S20" s="425"/>
      <c r="T20" s="426"/>
      <c r="U20" s="1"/>
    </row>
    <row r="21" spans="2:21" x14ac:dyDescent="0.2">
      <c r="B21" s="1"/>
      <c r="C21" s="1"/>
      <c r="D21" s="1"/>
      <c r="E21" s="1"/>
      <c r="F21" s="420" t="s">
        <v>70</v>
      </c>
      <c r="G21" s="420"/>
      <c r="H21" s="420"/>
      <c r="I21" s="420"/>
      <c r="J21" s="420"/>
      <c r="K21" s="420" t="s">
        <v>9</v>
      </c>
      <c r="L21" s="420"/>
      <c r="M21" s="420"/>
      <c r="N21" s="420"/>
      <c r="O21" s="420"/>
      <c r="P21" s="420" t="s">
        <v>10</v>
      </c>
      <c r="Q21" s="420"/>
      <c r="R21" s="420"/>
      <c r="S21" s="420"/>
      <c r="T21" s="420"/>
      <c r="U21" s="1"/>
    </row>
    <row r="22" spans="2:21" ht="20.100000000000001" customHeight="1" x14ac:dyDescent="0.2">
      <c r="B22" s="1"/>
      <c r="C22" s="1"/>
      <c r="D22" s="1"/>
      <c r="E22" s="1"/>
      <c r="F22" s="420"/>
      <c r="G22" s="420"/>
      <c r="H22" s="420"/>
      <c r="I22" s="420"/>
      <c r="J22" s="420"/>
      <c r="K22" s="420"/>
      <c r="L22" s="420"/>
      <c r="M22" s="420"/>
      <c r="N22" s="420"/>
      <c r="O22" s="420"/>
      <c r="P22" s="420"/>
      <c r="Q22" s="420"/>
      <c r="R22" s="420"/>
      <c r="S22" s="420"/>
      <c r="T22" s="420"/>
      <c r="U22" s="1"/>
    </row>
    <row r="23" spans="2:21" ht="20.100000000000001" customHeight="1" x14ac:dyDescent="0.2">
      <c r="B23" s="1"/>
      <c r="C23" s="1"/>
      <c r="D23" s="1"/>
      <c r="E23" s="1"/>
      <c r="F23" s="1"/>
      <c r="G23" s="19" t="s">
        <v>25</v>
      </c>
      <c r="H23" s="19" t="s">
        <v>15</v>
      </c>
      <c r="I23" s="326" t="s">
        <v>81</v>
      </c>
      <c r="J23" s="2"/>
      <c r="K23" s="2"/>
      <c r="L23" s="19" t="s">
        <v>25</v>
      </c>
      <c r="M23" s="19" t="s">
        <v>15</v>
      </c>
      <c r="N23" s="326" t="s">
        <v>82</v>
      </c>
      <c r="O23" s="1"/>
      <c r="P23" s="1"/>
      <c r="Q23" s="19" t="s">
        <v>25</v>
      </c>
      <c r="R23" s="19" t="s">
        <v>15</v>
      </c>
      <c r="S23" s="326" t="s">
        <v>83</v>
      </c>
      <c r="T23" s="1"/>
      <c r="U23" s="1"/>
    </row>
    <row r="24" spans="2:21" ht="15" customHeight="1" x14ac:dyDescent="0.3">
      <c r="B24" s="1"/>
      <c r="C24" s="14"/>
      <c r="D24" s="14"/>
      <c r="E24" s="14"/>
      <c r="F24" s="112"/>
      <c r="G24" s="111"/>
      <c r="H24" s="113"/>
      <c r="I24" s="121"/>
      <c r="J24" s="5"/>
      <c r="K24" s="112"/>
      <c r="L24" s="111"/>
      <c r="M24" s="114"/>
      <c r="N24" s="121"/>
      <c r="O24" s="5"/>
      <c r="P24" s="99"/>
      <c r="Q24" s="128"/>
      <c r="R24" s="114"/>
      <c r="S24" s="121"/>
      <c r="T24" s="5"/>
      <c r="U24" s="1"/>
    </row>
    <row r="25" spans="2:21" ht="20.100000000000001" customHeight="1" x14ac:dyDescent="0.25">
      <c r="B25" s="1"/>
      <c r="C25" s="123"/>
      <c r="D25" s="13" t="s">
        <v>41</v>
      </c>
      <c r="E25" s="123"/>
      <c r="F25" s="111"/>
      <c r="G25" s="134">
        <v>1.1004126547964275</v>
      </c>
      <c r="H25" s="134">
        <v>4.6650717703189031</v>
      </c>
      <c r="I25" s="134">
        <v>-3.4057771662959841</v>
      </c>
      <c r="J25" s="134"/>
      <c r="K25" s="134"/>
      <c r="L25" s="134">
        <v>7.9364753851151866E-4</v>
      </c>
      <c r="M25" s="134">
        <v>-1.1416781063997146</v>
      </c>
      <c r="N25" s="134">
        <v>1.155665736609591</v>
      </c>
      <c r="O25" s="134"/>
      <c r="P25" s="134"/>
      <c r="Q25" s="134">
        <v>1.1012150356448775</v>
      </c>
      <c r="R25" s="134">
        <v>3.4701335608207633</v>
      </c>
      <c r="S25" s="134">
        <v>-2.2894708294847348</v>
      </c>
      <c r="T25" s="98"/>
      <c r="U25" s="1"/>
    </row>
    <row r="26" spans="2:21" ht="15" customHeight="1" x14ac:dyDescent="0.3">
      <c r="B26" s="1"/>
      <c r="C26" s="14"/>
      <c r="D26" s="14"/>
      <c r="E26" s="14"/>
      <c r="F26" s="112"/>
      <c r="G26" s="134"/>
      <c r="H26" s="134"/>
      <c r="I26" s="134"/>
      <c r="J26" s="134"/>
      <c r="K26" s="134"/>
      <c r="L26" s="134"/>
      <c r="M26" s="134"/>
      <c r="N26" s="134"/>
      <c r="O26" s="134"/>
      <c r="P26" s="134"/>
      <c r="Q26" s="134"/>
      <c r="R26" s="134"/>
      <c r="S26" s="134"/>
      <c r="T26" s="5"/>
      <c r="U26" s="1"/>
    </row>
    <row r="27" spans="2:21" ht="20.100000000000001" customHeight="1" x14ac:dyDescent="0.25">
      <c r="B27" s="75"/>
      <c r="C27" s="129"/>
      <c r="D27" s="130" t="s">
        <v>57</v>
      </c>
      <c r="E27" s="129"/>
      <c r="F27" s="115"/>
      <c r="G27" s="136">
        <v>-3.2903144469482464</v>
      </c>
      <c r="H27" s="136">
        <v>-0.74878155582905148</v>
      </c>
      <c r="I27" s="136">
        <v>-2.5607069928861961</v>
      </c>
      <c r="J27" s="136"/>
      <c r="K27" s="136"/>
      <c r="L27" s="136">
        <v>5.7815521754947241</v>
      </c>
      <c r="M27" s="136">
        <v>0.45605485352177011</v>
      </c>
      <c r="N27" s="136">
        <v>5.3013203930431496</v>
      </c>
      <c r="O27" s="136"/>
      <c r="P27" s="136"/>
      <c r="Q27" s="136">
        <v>2.3010064820558873</v>
      </c>
      <c r="R27" s="136">
        <v>-0.29614155678613946</v>
      </c>
      <c r="S27" s="136">
        <v>2.6048621181080236</v>
      </c>
      <c r="T27" s="116"/>
      <c r="U27" s="1"/>
    </row>
    <row r="28" spans="2:21" ht="15" customHeight="1" x14ac:dyDescent="0.25">
      <c r="B28" s="1"/>
      <c r="C28" s="123"/>
      <c r="D28" s="13"/>
      <c r="E28" s="13"/>
      <c r="F28" s="94"/>
      <c r="G28" s="134"/>
      <c r="H28" s="134"/>
      <c r="I28" s="134"/>
      <c r="J28" s="134"/>
      <c r="K28" s="134"/>
      <c r="L28" s="134"/>
      <c r="M28" s="134"/>
      <c r="N28" s="134"/>
      <c r="O28" s="134"/>
      <c r="P28" s="134"/>
      <c r="Q28" s="134"/>
      <c r="R28" s="134"/>
      <c r="S28" s="134"/>
      <c r="T28" s="5"/>
      <c r="U28" s="1"/>
    </row>
    <row r="29" spans="2:21" ht="20.100000000000001" customHeight="1" x14ac:dyDescent="0.25">
      <c r="B29" s="1"/>
      <c r="C29" s="123"/>
      <c r="D29" s="13" t="s">
        <v>43</v>
      </c>
      <c r="E29" s="123"/>
      <c r="F29" s="94"/>
      <c r="G29" s="134">
        <v>-0.77805077807483181</v>
      </c>
      <c r="H29" s="134">
        <v>4.1251402548038492</v>
      </c>
      <c r="I29" s="134">
        <v>-4.7089406273533871</v>
      </c>
      <c r="J29" s="134"/>
      <c r="K29" s="134"/>
      <c r="L29" s="134">
        <v>1.5125800141290036</v>
      </c>
      <c r="M29" s="134">
        <v>-0.71697093189853744</v>
      </c>
      <c r="N29" s="134">
        <v>2.2456516153006345</v>
      </c>
      <c r="O29" s="134"/>
      <c r="P29" s="134"/>
      <c r="Q29" s="134">
        <v>0.72276059554917793</v>
      </c>
      <c r="R29" s="134">
        <v>3.3785932663416909</v>
      </c>
      <c r="S29" s="134">
        <v>-2.5690354132945652</v>
      </c>
      <c r="T29" s="98"/>
      <c r="U29" s="1"/>
    </row>
    <row r="30" spans="2:21" ht="15" customHeight="1" x14ac:dyDescent="0.25">
      <c r="B30" s="1"/>
      <c r="C30" s="123"/>
      <c r="D30" s="13"/>
      <c r="E30" s="123"/>
      <c r="F30" s="94"/>
      <c r="G30" s="134"/>
      <c r="H30" s="134"/>
      <c r="I30" s="134"/>
      <c r="J30" s="134"/>
      <c r="K30" s="134"/>
      <c r="L30" s="134"/>
      <c r="M30" s="134"/>
      <c r="N30" s="134"/>
      <c r="O30" s="134"/>
      <c r="P30" s="134"/>
      <c r="Q30" s="134"/>
      <c r="R30" s="134"/>
      <c r="S30" s="134"/>
      <c r="T30" s="5"/>
      <c r="U30" s="1"/>
    </row>
    <row r="31" spans="2:21" ht="20.100000000000001" customHeight="1" x14ac:dyDescent="0.25">
      <c r="B31" s="75"/>
      <c r="C31" s="129"/>
      <c r="D31" s="130" t="s">
        <v>44</v>
      </c>
      <c r="E31" s="129"/>
      <c r="F31" s="115"/>
      <c r="G31" s="136">
        <v>-3.2903144469482464</v>
      </c>
      <c r="H31" s="136">
        <v>-0.74878155582905148</v>
      </c>
      <c r="I31" s="136">
        <v>-2.5607069928861961</v>
      </c>
      <c r="J31" s="136"/>
      <c r="K31" s="136"/>
      <c r="L31" s="136">
        <v>5.7815521754947241</v>
      </c>
      <c r="M31" s="136">
        <v>0.45605485352177011</v>
      </c>
      <c r="N31" s="136">
        <v>5.3013203930431496</v>
      </c>
      <c r="O31" s="136"/>
      <c r="P31" s="136"/>
      <c r="Q31" s="136">
        <v>2.3010064820558873</v>
      </c>
      <c r="R31" s="136">
        <v>-0.29614155678613946</v>
      </c>
      <c r="S31" s="136">
        <v>2.6048621181080236</v>
      </c>
      <c r="T31" s="116"/>
      <c r="U31" s="1"/>
    </row>
    <row r="32" spans="2:21" ht="15" customHeight="1" x14ac:dyDescent="0.25">
      <c r="B32" s="1"/>
      <c r="C32" s="13"/>
      <c r="D32" s="13"/>
      <c r="E32" s="13"/>
      <c r="F32" s="94"/>
      <c r="G32" s="132"/>
      <c r="H32" s="133"/>
      <c r="I32" s="128"/>
      <c r="J32" s="98"/>
      <c r="K32" s="94"/>
      <c r="L32" s="132"/>
      <c r="M32" s="133"/>
      <c r="N32" s="128"/>
      <c r="O32" s="98"/>
      <c r="P32" s="131"/>
      <c r="Q32" s="98"/>
      <c r="R32" s="133"/>
      <c r="S32" s="128"/>
      <c r="T32" s="98"/>
      <c r="U32" s="1"/>
    </row>
    <row r="33" spans="2:21" ht="15" customHeight="1" x14ac:dyDescent="0.25">
      <c r="B33" s="1"/>
      <c r="C33" s="13"/>
      <c r="F33" s="94"/>
      <c r="G33" s="95"/>
      <c r="H33" s="96"/>
      <c r="I33" s="97"/>
      <c r="J33" s="98"/>
      <c r="K33" s="94"/>
      <c r="L33" s="95"/>
      <c r="M33" s="96"/>
      <c r="N33" s="97"/>
      <c r="O33" s="98"/>
      <c r="P33" s="99"/>
      <c r="Q33" s="98"/>
      <c r="R33" s="96"/>
      <c r="S33" s="97"/>
      <c r="T33" s="98"/>
      <c r="U33" s="1"/>
    </row>
    <row r="34" spans="2:21" ht="39.950000000000003" customHeight="1" x14ac:dyDescent="0.2">
      <c r="B34" s="419" t="s">
        <v>106</v>
      </c>
      <c r="C34" s="419"/>
      <c r="D34" s="419"/>
      <c r="E34" s="419"/>
      <c r="F34" s="419"/>
      <c r="G34" s="419"/>
      <c r="H34" s="419"/>
      <c r="I34" s="419"/>
      <c r="J34" s="419"/>
      <c r="K34" s="419"/>
      <c r="L34" s="419"/>
      <c r="M34" s="419"/>
      <c r="N34" s="419"/>
      <c r="O34" s="419"/>
      <c r="P34" s="419"/>
      <c r="Q34" s="419"/>
      <c r="R34" s="419"/>
      <c r="S34" s="419"/>
      <c r="T34" s="419"/>
      <c r="U34" s="1"/>
    </row>
    <row r="35" spans="2:21" ht="18" x14ac:dyDescent="0.25">
      <c r="B35" s="1"/>
      <c r="C35" s="1"/>
      <c r="D35" s="1"/>
      <c r="E35" s="1"/>
      <c r="F35" s="1"/>
      <c r="G35" s="1"/>
      <c r="H35" s="71"/>
      <c r="I35" s="72"/>
      <c r="J35" s="86"/>
      <c r="K35" s="73"/>
      <c r="L35" s="1"/>
      <c r="M35" s="71"/>
      <c r="N35" s="72"/>
      <c r="O35" s="86"/>
      <c r="P35" s="1"/>
      <c r="Q35" s="1"/>
      <c r="R35" s="10"/>
      <c r="S35" s="37"/>
      <c r="T35" s="1"/>
      <c r="U35" s="1"/>
    </row>
    <row r="36" spans="2:21" s="151" customFormat="1" x14ac:dyDescent="0.2"/>
    <row r="37" spans="2:21" s="151" customFormat="1" x14ac:dyDescent="0.2"/>
    <row r="38" spans="2:21" s="151" customFormat="1" x14ac:dyDescent="0.2"/>
    <row r="39" spans="2:21" s="151" customFormat="1" x14ac:dyDescent="0.2"/>
    <row r="40" spans="2:21" s="151" customFormat="1" x14ac:dyDescent="0.2"/>
    <row r="41" spans="2:21" s="151" customFormat="1" x14ac:dyDescent="0.2"/>
    <row r="42" spans="2:21" s="151" customFormat="1" x14ac:dyDescent="0.2"/>
    <row r="43" spans="2:21" s="151" customFormat="1" x14ac:dyDescent="0.2"/>
    <row r="44" spans="2:21" s="151" customFormat="1" x14ac:dyDescent="0.2"/>
    <row r="45" spans="2:21" s="151" customFormat="1" x14ac:dyDescent="0.2"/>
    <row r="46" spans="2:21" s="151" customFormat="1" x14ac:dyDescent="0.2"/>
    <row r="47" spans="2:21" s="151" customFormat="1" x14ac:dyDescent="0.2"/>
    <row r="48" spans="2:21" s="151" customFormat="1" x14ac:dyDescent="0.2"/>
    <row r="49" s="151" customFormat="1" x14ac:dyDescent="0.2"/>
    <row r="50" s="151" customFormat="1" x14ac:dyDescent="0.2"/>
    <row r="51" s="151" customFormat="1" x14ac:dyDescent="0.2"/>
    <row r="52" s="151" customFormat="1" x14ac:dyDescent="0.2"/>
    <row r="53" s="151" customFormat="1" x14ac:dyDescent="0.2"/>
    <row r="54" s="151" customFormat="1" x14ac:dyDescent="0.2"/>
    <row r="55" s="151" customFormat="1" x14ac:dyDescent="0.2"/>
    <row r="56" s="151" customFormat="1" x14ac:dyDescent="0.2"/>
    <row r="57" s="151" customFormat="1" x14ac:dyDescent="0.2"/>
    <row r="58" s="151" customFormat="1" x14ac:dyDescent="0.2"/>
    <row r="59" s="151" customFormat="1" x14ac:dyDescent="0.2"/>
    <row r="60" s="151" customFormat="1" x14ac:dyDescent="0.2"/>
    <row r="61" s="151" customFormat="1" x14ac:dyDescent="0.2"/>
    <row r="62" s="151" customFormat="1" x14ac:dyDescent="0.2"/>
    <row r="63" s="151" customFormat="1" x14ac:dyDescent="0.2"/>
    <row r="64" s="151" customFormat="1" x14ac:dyDescent="0.2"/>
  </sheetData>
  <mergeCells count="12">
    <mergeCell ref="B2:S2"/>
    <mergeCell ref="B3:S3"/>
    <mergeCell ref="B4:P4"/>
    <mergeCell ref="B6:T6"/>
    <mergeCell ref="B20:T20"/>
    <mergeCell ref="F7:J8"/>
    <mergeCell ref="B34:T34"/>
    <mergeCell ref="K21:O22"/>
    <mergeCell ref="P21:T22"/>
    <mergeCell ref="F21:J22"/>
    <mergeCell ref="K7:O8"/>
    <mergeCell ref="P7:T8"/>
  </mergeCells>
  <phoneticPr fontId="3" type="noConversion"/>
  <printOptions horizontalCentered="1" verticalCentered="1"/>
  <pageMargins left="0.25" right="0.25" top="0.25" bottom="0.25" header="0" footer="0"/>
  <pageSetup scale="86" orientation="landscape" r:id="rId1"/>
  <headerFooter alignWithMargins="0"/>
  <rowBreaks count="1" manualBreakCount="1">
    <brk id="36" max="16383" man="1"/>
  </rowBreaks>
  <colBreaks count="1" manualBreakCount="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B1:AI82"/>
  <sheetViews>
    <sheetView showGridLines="0" zoomScale="80" workbookViewId="0"/>
  </sheetViews>
  <sheetFormatPr defaultRowHeight="12.75" x14ac:dyDescent="0.2"/>
  <cols>
    <col min="1" max="1" width="2.7109375" customWidth="1"/>
    <col min="2" max="2" width="17.7109375" customWidth="1"/>
    <col min="3" max="3" width="19" customWidth="1"/>
    <col min="4" max="4" width="2.7109375" customWidth="1"/>
    <col min="5" max="12" width="12.7109375" customWidth="1"/>
    <col min="13" max="13" width="2.7109375" customWidth="1"/>
    <col min="14" max="14" width="11.7109375" customWidth="1"/>
    <col min="15" max="15" width="1.7109375" customWidth="1"/>
    <col min="16" max="16" width="10.7109375" style="1" customWidth="1"/>
    <col min="17" max="17" width="1.7109375" style="1" customWidth="1"/>
    <col min="18" max="18" width="10.7109375" customWidth="1"/>
    <col min="19" max="19" width="1.7109375" customWidth="1"/>
    <col min="20" max="20" width="10.7109375" customWidth="1"/>
    <col min="21" max="21" width="2.7109375" customWidth="1"/>
    <col min="22" max="23" width="11.7109375" style="151" customWidth="1"/>
    <col min="24" max="24" width="5.7109375" style="151" customWidth="1"/>
    <col min="25" max="35" width="9.140625" style="151" customWidth="1"/>
  </cols>
  <sheetData>
    <row r="1" spans="2:35" ht="30.75" customHeight="1" x14ac:dyDescent="0.35">
      <c r="B1" s="17" t="s">
        <v>108</v>
      </c>
      <c r="E1" s="9"/>
      <c r="F1" s="9"/>
      <c r="G1" s="9"/>
      <c r="H1" s="9"/>
      <c r="I1" s="9"/>
      <c r="J1" s="9"/>
      <c r="K1" s="9"/>
      <c r="L1" s="9"/>
      <c r="M1" s="9"/>
      <c r="N1" s="9"/>
      <c r="O1" s="9"/>
      <c r="Q1" s="148"/>
      <c r="R1" s="1"/>
      <c r="S1" s="1"/>
      <c r="T1" s="1"/>
      <c r="U1" s="1"/>
    </row>
    <row r="2" spans="2:35" ht="18" customHeight="1" x14ac:dyDescent="0.2">
      <c r="B2" s="478" t="s">
        <v>130</v>
      </c>
      <c r="C2" s="478"/>
      <c r="D2" s="478"/>
      <c r="E2" s="478"/>
      <c r="F2" s="478"/>
      <c r="G2" s="478"/>
      <c r="H2" s="478"/>
      <c r="I2" s="478"/>
      <c r="J2" s="478"/>
      <c r="K2" s="478"/>
      <c r="L2" s="478"/>
      <c r="M2" s="478"/>
      <c r="N2" s="478"/>
      <c r="O2" s="478"/>
      <c r="P2" s="478"/>
      <c r="Q2" s="478"/>
      <c r="R2" s="478"/>
      <c r="S2" s="478"/>
      <c r="T2" s="478"/>
      <c r="U2" s="1"/>
    </row>
    <row r="3" spans="2:35" ht="18" customHeight="1" x14ac:dyDescent="0.2">
      <c r="B3" s="477" t="s">
        <v>131</v>
      </c>
      <c r="C3" s="477"/>
      <c r="D3" s="477"/>
      <c r="E3" s="477"/>
      <c r="F3" s="477"/>
      <c r="G3" s="477"/>
      <c r="H3" s="477"/>
      <c r="I3" s="477"/>
      <c r="J3" s="477"/>
      <c r="K3" s="477"/>
      <c r="L3" s="477"/>
      <c r="M3" s="477"/>
      <c r="N3" s="477"/>
      <c r="O3" s="477"/>
      <c r="P3" s="477"/>
      <c r="Q3" s="477"/>
      <c r="R3" s="477"/>
      <c r="S3" s="477"/>
      <c r="T3" s="477"/>
      <c r="U3" s="1"/>
    </row>
    <row r="4" spans="2:35" ht="18" customHeight="1" x14ac:dyDescent="0.2">
      <c r="B4" s="477" t="s">
        <v>132</v>
      </c>
      <c r="C4" s="477"/>
      <c r="D4" s="477"/>
      <c r="E4" s="477"/>
      <c r="F4" s="477"/>
      <c r="G4" s="477"/>
      <c r="H4" s="477"/>
      <c r="I4" s="477"/>
      <c r="J4" s="477"/>
      <c r="K4" s="477"/>
      <c r="L4" s="477"/>
      <c r="M4" s="477"/>
      <c r="N4" s="477"/>
      <c r="O4" s="477"/>
      <c r="P4" s="477"/>
      <c r="Q4" s="477"/>
      <c r="R4" s="477"/>
      <c r="S4" s="477"/>
      <c r="T4" s="477"/>
      <c r="U4" s="1"/>
    </row>
    <row r="5" spans="2:35" s="85" customFormat="1" ht="21" customHeight="1" x14ac:dyDescent="0.2">
      <c r="B5" s="474"/>
      <c r="C5" s="474"/>
      <c r="D5" s="110"/>
      <c r="E5" s="444" t="s">
        <v>22</v>
      </c>
      <c r="F5" s="444"/>
      <c r="G5" s="444"/>
      <c r="H5" s="444"/>
      <c r="I5" s="444"/>
      <c r="J5" s="444"/>
      <c r="K5" s="444"/>
      <c r="L5" s="487"/>
      <c r="M5" s="311"/>
      <c r="N5" s="483" t="s">
        <v>27</v>
      </c>
      <c r="O5" s="483"/>
      <c r="P5" s="483"/>
      <c r="Q5" s="483"/>
      <c r="R5" s="483"/>
      <c r="S5" s="483"/>
      <c r="T5" s="484"/>
      <c r="V5" s="151"/>
      <c r="W5" s="151"/>
      <c r="X5" s="151"/>
      <c r="Y5" s="151"/>
      <c r="Z5" s="151"/>
      <c r="AA5" s="151"/>
      <c r="AB5" s="151"/>
      <c r="AC5" s="151"/>
      <c r="AD5" s="151"/>
      <c r="AE5" s="151"/>
      <c r="AF5" s="151"/>
      <c r="AG5" s="151"/>
      <c r="AH5" s="151"/>
      <c r="AI5" s="151"/>
    </row>
    <row r="6" spans="2:35" s="85" customFormat="1" ht="15.75" customHeight="1" x14ac:dyDescent="0.25">
      <c r="B6" s="488"/>
      <c r="C6" s="488"/>
      <c r="D6" s="110"/>
      <c r="E6" s="435" t="s">
        <v>41</v>
      </c>
      <c r="F6" s="433" t="s">
        <v>24</v>
      </c>
      <c r="G6" s="446" t="s">
        <v>36</v>
      </c>
      <c r="H6" s="489" t="s">
        <v>24</v>
      </c>
      <c r="I6" s="446" t="s">
        <v>43</v>
      </c>
      <c r="J6" s="433" t="s">
        <v>24</v>
      </c>
      <c r="K6" s="446" t="s">
        <v>44</v>
      </c>
      <c r="L6" s="433" t="s">
        <v>24</v>
      </c>
      <c r="M6" s="312"/>
      <c r="N6" s="433" t="s">
        <v>62</v>
      </c>
      <c r="O6" s="461" t="s">
        <v>63</v>
      </c>
      <c r="P6" s="459"/>
      <c r="Q6" s="461" t="s">
        <v>64</v>
      </c>
      <c r="R6" s="459"/>
      <c r="S6" s="461" t="s">
        <v>65</v>
      </c>
      <c r="T6" s="459"/>
      <c r="V6" s="151"/>
      <c r="W6" s="151"/>
      <c r="X6" s="151"/>
      <c r="Y6" s="151"/>
      <c r="Z6" s="151"/>
      <c r="AA6" s="151"/>
      <c r="AB6" s="151"/>
      <c r="AC6" s="151"/>
      <c r="AD6" s="151"/>
      <c r="AE6" s="151"/>
      <c r="AF6" s="151"/>
      <c r="AG6" s="151"/>
      <c r="AH6" s="151"/>
      <c r="AI6" s="151"/>
    </row>
    <row r="7" spans="2:35" s="85" customFormat="1" ht="24" customHeight="1" x14ac:dyDescent="0.2">
      <c r="B7" s="437"/>
      <c r="C7" s="437"/>
      <c r="D7" s="110"/>
      <c r="E7" s="436"/>
      <c r="F7" s="434"/>
      <c r="G7" s="447"/>
      <c r="H7" s="490"/>
      <c r="I7" s="447"/>
      <c r="J7" s="434"/>
      <c r="K7" s="447"/>
      <c r="L7" s="434"/>
      <c r="M7" s="313"/>
      <c r="N7" s="434"/>
      <c r="O7" s="462"/>
      <c r="P7" s="460"/>
      <c r="Q7" s="462"/>
      <c r="R7" s="460"/>
      <c r="S7" s="462"/>
      <c r="T7" s="460"/>
      <c r="V7" s="151"/>
      <c r="W7" s="151"/>
      <c r="X7" s="151"/>
      <c r="Y7" s="151"/>
      <c r="Z7" s="151"/>
      <c r="AA7" s="151"/>
      <c r="AB7" s="151"/>
      <c r="AC7" s="151"/>
      <c r="AD7" s="151"/>
      <c r="AE7" s="151"/>
      <c r="AF7" s="151"/>
      <c r="AG7" s="151"/>
      <c r="AH7" s="151"/>
      <c r="AI7" s="151"/>
    </row>
    <row r="8" spans="2:35" ht="20.100000000000001" customHeight="1" x14ac:dyDescent="0.2">
      <c r="B8" s="485" t="s">
        <v>135</v>
      </c>
      <c r="C8" s="486"/>
      <c r="D8" s="234"/>
      <c r="E8" s="152">
        <v>51.542776998597475</v>
      </c>
      <c r="F8" s="153">
        <v>1.1004126547964275</v>
      </c>
      <c r="G8" s="152">
        <v>52.928248990258972</v>
      </c>
      <c r="H8" s="153">
        <v>-3.2903144469482464</v>
      </c>
      <c r="I8" s="152">
        <v>57.254253308128547</v>
      </c>
      <c r="J8" s="153">
        <v>-0.77805077807483181</v>
      </c>
      <c r="K8" s="152">
        <v>52.928248990258972</v>
      </c>
      <c r="L8" s="153">
        <v>-3.2903144469482464</v>
      </c>
      <c r="M8" s="314"/>
      <c r="N8" s="105">
        <v>0</v>
      </c>
      <c r="O8" s="105"/>
      <c r="P8" s="105">
        <v>0.27397260273972601</v>
      </c>
      <c r="Q8" s="105"/>
      <c r="R8" s="105">
        <v>0</v>
      </c>
      <c r="S8" s="105"/>
      <c r="T8" s="157">
        <v>0.27397260273972601</v>
      </c>
    </row>
    <row r="9" spans="2:35" ht="20.100000000000001" customHeight="1" x14ac:dyDescent="0.2">
      <c r="B9" s="481" t="s">
        <v>136</v>
      </c>
      <c r="C9" s="482"/>
      <c r="D9" s="234"/>
      <c r="E9" s="154">
        <v>46.761520793550588</v>
      </c>
      <c r="F9" s="155">
        <v>-0.702599902760908</v>
      </c>
      <c r="G9" s="154">
        <v>58.012539528344647</v>
      </c>
      <c r="H9" s="155">
        <v>-0.63070850902607656</v>
      </c>
      <c r="I9" s="154">
        <v>55.014561484475706</v>
      </c>
      <c r="J9" s="155">
        <v>2.0064825940481859</v>
      </c>
      <c r="K9" s="154">
        <v>58.012539528344647</v>
      </c>
      <c r="L9" s="155">
        <v>-0.63070850902607656</v>
      </c>
      <c r="M9" s="314"/>
      <c r="N9" s="84">
        <v>1.9681023114627654</v>
      </c>
      <c r="O9" s="84"/>
      <c r="P9" s="84">
        <v>2.8052288938189167</v>
      </c>
      <c r="Q9" s="84"/>
      <c r="R9" s="84">
        <v>2.4671675759530931</v>
      </c>
      <c r="S9" s="84"/>
      <c r="T9" s="155">
        <v>2.8052288938189167</v>
      </c>
    </row>
    <row r="10" spans="2:35" ht="20.100000000000001" customHeight="1" x14ac:dyDescent="0.2">
      <c r="B10" s="479" t="s">
        <v>137</v>
      </c>
      <c r="C10" s="480"/>
      <c r="D10" s="234"/>
      <c r="E10" s="156">
        <v>46.281316522023907</v>
      </c>
      <c r="F10" s="157">
        <v>-5.1982896092055784</v>
      </c>
      <c r="G10" s="156">
        <v>57.07077007026971</v>
      </c>
      <c r="H10" s="157">
        <v>-3.2312950716528341</v>
      </c>
      <c r="I10" s="156">
        <v>53.400831310233208</v>
      </c>
      <c r="J10" s="157">
        <v>-3.5066656541407535</v>
      </c>
      <c r="K10" s="156">
        <v>57.07077007026971</v>
      </c>
      <c r="L10" s="157">
        <v>-3.2312950716528341</v>
      </c>
      <c r="M10" s="314"/>
      <c r="N10" s="105">
        <v>4.8244058176658386</v>
      </c>
      <c r="O10" s="105"/>
      <c r="P10" s="105">
        <v>3.4910954221467105</v>
      </c>
      <c r="Q10" s="105"/>
      <c r="R10" s="105">
        <v>4.8244058176658386</v>
      </c>
      <c r="S10" s="105"/>
      <c r="T10" s="157">
        <v>3.4910954221467105</v>
      </c>
    </row>
    <row r="11" spans="2:35" ht="20.100000000000001" customHeight="1" x14ac:dyDescent="0.2">
      <c r="B11" s="481" t="s">
        <v>138</v>
      </c>
      <c r="C11" s="482"/>
      <c r="D11" s="234"/>
      <c r="E11" s="154">
        <v>44.387665233508677</v>
      </c>
      <c r="F11" s="155">
        <v>-0.58847428461081563</v>
      </c>
      <c r="G11" s="154">
        <v>54.268276710217677</v>
      </c>
      <c r="H11" s="155">
        <v>-1.7117384737467531</v>
      </c>
      <c r="I11" s="154">
        <v>52.276621060498549</v>
      </c>
      <c r="J11" s="155">
        <v>0.9861927362536177</v>
      </c>
      <c r="K11" s="154">
        <v>54.268276710217677</v>
      </c>
      <c r="L11" s="155">
        <v>-1.7117384737467531</v>
      </c>
      <c r="M11" s="314"/>
      <c r="N11" s="84">
        <v>0.92053353372158553</v>
      </c>
      <c r="O11" s="84"/>
      <c r="P11" s="84">
        <v>1.1749443866770337</v>
      </c>
      <c r="Q11" s="84"/>
      <c r="R11" s="84">
        <v>1.3328339193245882</v>
      </c>
      <c r="S11" s="84"/>
      <c r="T11" s="155">
        <v>1.1749443866770337</v>
      </c>
    </row>
    <row r="12" spans="2:35" ht="20.100000000000001" customHeight="1" x14ac:dyDescent="0.2">
      <c r="B12" s="479" t="s">
        <v>139</v>
      </c>
      <c r="C12" s="480"/>
      <c r="D12" s="234"/>
      <c r="E12" s="156">
        <v>49.994493232472536</v>
      </c>
      <c r="F12" s="157">
        <v>-1.0617827511630762</v>
      </c>
      <c r="G12" s="156">
        <v>59.772783574620725</v>
      </c>
      <c r="H12" s="157">
        <v>-2.9065429979441193</v>
      </c>
      <c r="I12" s="156">
        <v>58.783155592015312</v>
      </c>
      <c r="J12" s="157">
        <v>0.44715820354901054</v>
      </c>
      <c r="K12" s="156">
        <v>59.772783574620725</v>
      </c>
      <c r="L12" s="157">
        <v>-2.9065429979441193</v>
      </c>
      <c r="M12" s="314"/>
      <c r="N12" s="105">
        <v>3.6892118501956399</v>
      </c>
      <c r="O12" s="105"/>
      <c r="P12" s="105">
        <v>3.15378671104224</v>
      </c>
      <c r="Q12" s="105"/>
      <c r="R12" s="105">
        <v>4.6328408721651462</v>
      </c>
      <c r="S12" s="105"/>
      <c r="T12" s="157">
        <v>3.15378671104224</v>
      </c>
    </row>
    <row r="13" spans="2:35" ht="20.100000000000001" customHeight="1" x14ac:dyDescent="0.2">
      <c r="B13" s="472" t="s">
        <v>71</v>
      </c>
      <c r="C13" s="473"/>
      <c r="D13" s="234"/>
      <c r="E13" s="158">
        <v>44.10282258064516</v>
      </c>
      <c r="F13" s="159">
        <v>4.6650717703189031</v>
      </c>
      <c r="G13" s="158">
        <v>51.193404581955598</v>
      </c>
      <c r="H13" s="159">
        <v>-0.74878155582905148</v>
      </c>
      <c r="I13" s="158">
        <v>53.586956521739133</v>
      </c>
      <c r="J13" s="159">
        <v>4.1251402548038492</v>
      </c>
      <c r="K13" s="158">
        <v>51.193404581955598</v>
      </c>
      <c r="L13" s="159">
        <v>-0.74878155582905148</v>
      </c>
      <c r="M13" s="314"/>
      <c r="N13" s="161">
        <v>0</v>
      </c>
      <c r="O13" s="161"/>
      <c r="P13" s="161">
        <v>0</v>
      </c>
      <c r="Q13" s="161"/>
      <c r="R13" s="161">
        <v>0</v>
      </c>
      <c r="S13" s="161"/>
      <c r="T13" s="159">
        <v>0</v>
      </c>
    </row>
    <row r="14" spans="2:35" ht="9.9499999999999993" customHeight="1" x14ac:dyDescent="0.2">
      <c r="E14" s="310"/>
      <c r="F14" s="310"/>
      <c r="G14" s="310"/>
      <c r="H14" s="310"/>
      <c r="I14" s="310"/>
      <c r="J14" s="310"/>
      <c r="K14" s="310"/>
      <c r="L14" s="310"/>
      <c r="M14" s="105"/>
      <c r="N14" s="105"/>
      <c r="O14" s="105"/>
      <c r="P14" s="105"/>
      <c r="Q14" s="105"/>
      <c r="R14" s="105"/>
      <c r="S14" s="105"/>
      <c r="T14" s="105"/>
    </row>
    <row r="15" spans="2:35" ht="21" customHeight="1" x14ac:dyDescent="0.2">
      <c r="E15" s="444" t="s">
        <v>77</v>
      </c>
      <c r="F15" s="444"/>
      <c r="G15" s="444"/>
      <c r="H15" s="444"/>
      <c r="I15" s="444"/>
      <c r="J15" s="444"/>
      <c r="K15" s="444"/>
      <c r="L15" s="445"/>
      <c r="M15" s="311"/>
      <c r="N15" s="444" t="s">
        <v>28</v>
      </c>
      <c r="O15" s="444"/>
      <c r="P15" s="444"/>
      <c r="Q15" s="444"/>
      <c r="R15" s="444"/>
      <c r="S15" s="444"/>
      <c r="T15" s="445"/>
    </row>
    <row r="16" spans="2:35" ht="22.5" customHeight="1" x14ac:dyDescent="0.2">
      <c r="E16" s="435" t="s">
        <v>41</v>
      </c>
      <c r="F16" s="433" t="s">
        <v>24</v>
      </c>
      <c r="G16" s="435" t="s">
        <v>36</v>
      </c>
      <c r="H16" s="433" t="s">
        <v>24</v>
      </c>
      <c r="I16" s="435" t="s">
        <v>43</v>
      </c>
      <c r="J16" s="433" t="s">
        <v>24</v>
      </c>
      <c r="K16" s="435" t="s">
        <v>44</v>
      </c>
      <c r="L16" s="433" t="s">
        <v>24</v>
      </c>
      <c r="M16" s="312"/>
      <c r="N16" s="459" t="s">
        <v>62</v>
      </c>
      <c r="O16" s="461" t="s">
        <v>63</v>
      </c>
      <c r="P16" s="459"/>
      <c r="Q16" s="461" t="s">
        <v>64</v>
      </c>
      <c r="R16" s="459"/>
      <c r="S16" s="461" t="s">
        <v>65</v>
      </c>
      <c r="T16" s="459"/>
    </row>
    <row r="17" spans="2:35" ht="18.75" customHeight="1" x14ac:dyDescent="0.2">
      <c r="E17" s="436"/>
      <c r="F17" s="434"/>
      <c r="G17" s="436"/>
      <c r="H17" s="434"/>
      <c r="I17" s="436"/>
      <c r="J17" s="434"/>
      <c r="K17" s="436"/>
      <c r="L17" s="434"/>
      <c r="M17" s="313"/>
      <c r="N17" s="460"/>
      <c r="O17" s="462"/>
      <c r="P17" s="460"/>
      <c r="Q17" s="462"/>
      <c r="R17" s="460"/>
      <c r="S17" s="462"/>
      <c r="T17" s="460"/>
    </row>
    <row r="18" spans="2:35" ht="20.100000000000001" customHeight="1" x14ac:dyDescent="0.2">
      <c r="B18" s="475" t="s">
        <v>135</v>
      </c>
      <c r="C18" s="476"/>
      <c r="D18" s="234"/>
      <c r="E18" s="163">
        <v>145.0204081632653</v>
      </c>
      <c r="F18" s="153">
        <v>7.9364753851151866E-4</v>
      </c>
      <c r="G18" s="163">
        <v>165.63786331500393</v>
      </c>
      <c r="H18" s="153">
        <v>5.7815521754947241</v>
      </c>
      <c r="I18" s="163">
        <v>156.78539001238136</v>
      </c>
      <c r="J18" s="153">
        <v>1.5125800141290036</v>
      </c>
      <c r="K18" s="163">
        <v>165.63786331500393</v>
      </c>
      <c r="L18" s="153">
        <v>5.7815521754947241</v>
      </c>
      <c r="M18" s="314"/>
      <c r="N18" s="152">
        <v>1.1004126547455295</v>
      </c>
      <c r="O18" s="160"/>
      <c r="P18" s="160">
        <v>-3.0253564043965611</v>
      </c>
      <c r="Q18" s="160"/>
      <c r="R18" s="160">
        <v>-0.77805077805077805</v>
      </c>
      <c r="S18" s="160"/>
      <c r="T18" s="153">
        <v>-3.0253564043965611</v>
      </c>
    </row>
    <row r="19" spans="2:35" ht="20.100000000000001" customHeight="1" x14ac:dyDescent="0.2">
      <c r="B19" s="440" t="s">
        <v>136</v>
      </c>
      <c r="C19" s="441"/>
      <c r="D19" s="234"/>
      <c r="E19" s="164">
        <v>95.004602089287943</v>
      </c>
      <c r="F19" s="155">
        <v>3.5962099903952791</v>
      </c>
      <c r="G19" s="164">
        <v>104.4341328838613</v>
      </c>
      <c r="H19" s="155">
        <v>4.6414782985322534</v>
      </c>
      <c r="I19" s="164">
        <v>107.63353919881206</v>
      </c>
      <c r="J19" s="155">
        <v>4.4699657034202378</v>
      </c>
      <c r="K19" s="164">
        <v>104.4341328838613</v>
      </c>
      <c r="L19" s="155">
        <v>4.6414782985322534</v>
      </c>
      <c r="M19" s="314"/>
      <c r="N19" s="154">
        <v>1.2516745237194367</v>
      </c>
      <c r="O19" s="84"/>
      <c r="P19" s="84">
        <v>2.1568275674027846</v>
      </c>
      <c r="Q19" s="84"/>
      <c r="R19" s="84">
        <v>4.5231534580520574</v>
      </c>
      <c r="S19" s="84"/>
      <c r="T19" s="155">
        <v>2.1568275674027846</v>
      </c>
    </row>
    <row r="20" spans="2:35" ht="20.100000000000001" customHeight="1" x14ac:dyDescent="0.2">
      <c r="B20" s="470" t="s">
        <v>137</v>
      </c>
      <c r="C20" s="471"/>
      <c r="D20" s="234"/>
      <c r="E20" s="165">
        <v>86.481472308708362</v>
      </c>
      <c r="F20" s="157">
        <v>2.1813828055212254</v>
      </c>
      <c r="G20" s="165">
        <v>95.829555305788162</v>
      </c>
      <c r="H20" s="157">
        <v>3.8446822318708596</v>
      </c>
      <c r="I20" s="165">
        <v>96.185809589083561</v>
      </c>
      <c r="J20" s="157">
        <v>3.2405801696492773</v>
      </c>
      <c r="K20" s="165">
        <v>95.829555305788162</v>
      </c>
      <c r="L20" s="157">
        <v>3.8446822318708596</v>
      </c>
      <c r="M20" s="314"/>
      <c r="N20" s="156">
        <v>-0.6246703779665983</v>
      </c>
      <c r="O20" s="105"/>
      <c r="P20" s="105">
        <v>0.14699275611827628</v>
      </c>
      <c r="Q20" s="105"/>
      <c r="R20" s="105">
        <v>1.1485643816146092</v>
      </c>
      <c r="S20" s="105"/>
      <c r="T20" s="157">
        <v>0.14699275611827628</v>
      </c>
    </row>
    <row r="21" spans="2:35" ht="20.100000000000001" customHeight="1" x14ac:dyDescent="0.2">
      <c r="B21" s="440" t="s">
        <v>138</v>
      </c>
      <c r="C21" s="441"/>
      <c r="D21" s="234"/>
      <c r="E21" s="164">
        <v>99.536681713030816</v>
      </c>
      <c r="F21" s="155">
        <v>5.6408195816864231</v>
      </c>
      <c r="G21" s="164">
        <v>105.40517190039851</v>
      </c>
      <c r="H21" s="155">
        <v>4.9359335077659612</v>
      </c>
      <c r="I21" s="164">
        <v>107.86566773243736</v>
      </c>
      <c r="J21" s="155">
        <v>5.7304805738004641</v>
      </c>
      <c r="K21" s="164">
        <v>105.40517190039851</v>
      </c>
      <c r="L21" s="155">
        <v>4.9359335077659612</v>
      </c>
      <c r="M21" s="314"/>
      <c r="N21" s="154">
        <v>0.32664214588507806</v>
      </c>
      <c r="O21" s="84"/>
      <c r="P21" s="84">
        <v>-0.55690606219381777</v>
      </c>
      <c r="Q21" s="84"/>
      <c r="R21" s="84">
        <v>2.3321709668943424</v>
      </c>
      <c r="S21" s="84"/>
      <c r="T21" s="155">
        <v>-0.55690606219381777</v>
      </c>
    </row>
    <row r="22" spans="2:35" ht="20.100000000000001" customHeight="1" x14ac:dyDescent="0.2">
      <c r="B22" s="470" t="s">
        <v>139</v>
      </c>
      <c r="C22" s="471"/>
      <c r="D22" s="234"/>
      <c r="E22" s="165">
        <v>113.84366014284389</v>
      </c>
      <c r="F22" s="157">
        <v>3.5212252297934925</v>
      </c>
      <c r="G22" s="165">
        <v>120.33210131148574</v>
      </c>
      <c r="H22" s="157">
        <v>4.06861694726783</v>
      </c>
      <c r="I22" s="165">
        <v>120.75360681556894</v>
      </c>
      <c r="J22" s="157">
        <v>3.9430776198148534</v>
      </c>
      <c r="K22" s="165">
        <v>120.33210131148574</v>
      </c>
      <c r="L22" s="157">
        <v>4.06861694726783</v>
      </c>
      <c r="M22" s="314"/>
      <c r="N22" s="156">
        <v>2.5882576838899989</v>
      </c>
      <c r="O22" s="105"/>
      <c r="P22" s="105">
        <v>0.15557754635779183</v>
      </c>
      <c r="Q22" s="105"/>
      <c r="R22" s="105">
        <v>5.1007152036654189</v>
      </c>
      <c r="S22" s="105"/>
      <c r="T22" s="157">
        <v>0.15557754635779183</v>
      </c>
    </row>
    <row r="23" spans="2:35" ht="20.100000000000001" customHeight="1" x14ac:dyDescent="0.2">
      <c r="B23" s="468" t="s">
        <v>71</v>
      </c>
      <c r="C23" s="469"/>
      <c r="D23" s="234"/>
      <c r="E23" s="166">
        <v>102.11554514285714</v>
      </c>
      <c r="F23" s="159">
        <v>-1.1416781063997146</v>
      </c>
      <c r="G23" s="166">
        <v>111.85593868708777</v>
      </c>
      <c r="H23" s="159">
        <v>0.45605485352177011</v>
      </c>
      <c r="I23" s="166">
        <v>109.74931414807303</v>
      </c>
      <c r="J23" s="159">
        <v>-0.71697093189853744</v>
      </c>
      <c r="K23" s="166">
        <v>111.85593868708777</v>
      </c>
      <c r="L23" s="159">
        <v>0.45605485352177011</v>
      </c>
      <c r="M23" s="314"/>
      <c r="N23" s="158">
        <v>4.6650717703349285</v>
      </c>
      <c r="O23" s="161"/>
      <c r="P23" s="161">
        <v>-0.74878155577369687</v>
      </c>
      <c r="Q23" s="161"/>
      <c r="R23" s="161">
        <v>4.1251402547686622</v>
      </c>
      <c r="S23" s="161"/>
      <c r="T23" s="159">
        <v>-0.74878155577369687</v>
      </c>
    </row>
    <row r="24" spans="2:35" ht="9.9499999999999993" customHeight="1" x14ac:dyDescent="0.2">
      <c r="E24" s="310"/>
      <c r="F24" s="310"/>
      <c r="G24" s="310"/>
      <c r="H24" s="310"/>
      <c r="I24" s="310"/>
      <c r="J24" s="310"/>
      <c r="K24" s="310"/>
      <c r="L24" s="310"/>
      <c r="M24" s="105"/>
      <c r="N24" s="105"/>
      <c r="O24" s="105"/>
      <c r="P24" s="105"/>
      <c r="Q24" s="105"/>
      <c r="R24" s="105"/>
      <c r="S24" s="105"/>
      <c r="T24" s="105"/>
    </row>
    <row r="25" spans="2:35" s="85" customFormat="1" ht="21" customHeight="1" x14ac:dyDescent="0.2">
      <c r="B25" s="474"/>
      <c r="C25" s="474"/>
      <c r="D25" s="110"/>
      <c r="E25" s="444" t="s">
        <v>10</v>
      </c>
      <c r="F25" s="444"/>
      <c r="G25" s="444"/>
      <c r="H25" s="444"/>
      <c r="I25" s="444"/>
      <c r="J25" s="444"/>
      <c r="K25" s="444"/>
      <c r="L25" s="445"/>
      <c r="M25" s="311"/>
      <c r="N25" s="444" t="s">
        <v>37</v>
      </c>
      <c r="O25" s="444"/>
      <c r="P25" s="444"/>
      <c r="Q25" s="444"/>
      <c r="R25" s="444"/>
      <c r="S25" s="444"/>
      <c r="T25" s="445"/>
      <c r="V25" s="151"/>
      <c r="W25" s="151"/>
      <c r="X25" s="151"/>
      <c r="Y25" s="151"/>
      <c r="Z25" s="151"/>
      <c r="AA25" s="151"/>
      <c r="AB25" s="151"/>
      <c r="AC25" s="151"/>
      <c r="AD25" s="151"/>
      <c r="AE25" s="151"/>
      <c r="AF25" s="151"/>
      <c r="AG25" s="151"/>
      <c r="AH25" s="151"/>
      <c r="AI25" s="151"/>
    </row>
    <row r="26" spans="2:35" s="85" customFormat="1" ht="19.5" customHeight="1" x14ac:dyDescent="0.2">
      <c r="B26" s="110"/>
      <c r="C26" s="110"/>
      <c r="D26" s="110"/>
      <c r="E26" s="435" t="s">
        <v>41</v>
      </c>
      <c r="F26" s="433" t="s">
        <v>24</v>
      </c>
      <c r="G26" s="435" t="s">
        <v>36</v>
      </c>
      <c r="H26" s="433" t="s">
        <v>24</v>
      </c>
      <c r="I26" s="435" t="s">
        <v>43</v>
      </c>
      <c r="J26" s="433" t="s">
        <v>24</v>
      </c>
      <c r="K26" s="435" t="s">
        <v>44</v>
      </c>
      <c r="L26" s="433" t="s">
        <v>24</v>
      </c>
      <c r="M26" s="312"/>
      <c r="N26" s="459" t="s">
        <v>62</v>
      </c>
      <c r="O26" s="461" t="s">
        <v>63</v>
      </c>
      <c r="P26" s="459"/>
      <c r="Q26" s="461" t="s">
        <v>64</v>
      </c>
      <c r="R26" s="459"/>
      <c r="S26" s="461" t="s">
        <v>65</v>
      </c>
      <c r="T26" s="459"/>
      <c r="V26" s="151"/>
      <c r="W26" s="151"/>
      <c r="X26" s="151"/>
      <c r="Y26" s="151"/>
      <c r="Z26" s="151"/>
      <c r="AA26" s="151"/>
      <c r="AB26" s="151"/>
      <c r="AC26" s="151"/>
      <c r="AD26" s="151"/>
      <c r="AE26" s="151"/>
      <c r="AF26" s="151"/>
      <c r="AG26" s="151"/>
      <c r="AH26" s="151"/>
      <c r="AI26" s="151"/>
    </row>
    <row r="27" spans="2:35" s="85" customFormat="1" ht="25.5" customHeight="1" x14ac:dyDescent="0.2">
      <c r="B27" s="110"/>
      <c r="C27" s="110"/>
      <c r="D27" s="110"/>
      <c r="E27" s="436"/>
      <c r="F27" s="434"/>
      <c r="G27" s="436"/>
      <c r="H27" s="434"/>
      <c r="I27" s="436"/>
      <c r="J27" s="434"/>
      <c r="K27" s="436"/>
      <c r="L27" s="434"/>
      <c r="M27" s="313"/>
      <c r="N27" s="460"/>
      <c r="O27" s="462"/>
      <c r="P27" s="460"/>
      <c r="Q27" s="462"/>
      <c r="R27" s="460"/>
      <c r="S27" s="462"/>
      <c r="T27" s="460"/>
      <c r="V27" s="151"/>
      <c r="W27" s="151"/>
      <c r="X27" s="151"/>
      <c r="Y27" s="151"/>
      <c r="Z27" s="151"/>
      <c r="AA27" s="151"/>
      <c r="AB27" s="151"/>
      <c r="AC27" s="151"/>
      <c r="AD27" s="151"/>
      <c r="AE27" s="151"/>
      <c r="AF27" s="151"/>
      <c r="AG27" s="151"/>
      <c r="AH27" s="151"/>
      <c r="AI27" s="151"/>
    </row>
    <row r="28" spans="2:35" ht="20.100000000000001" customHeight="1" x14ac:dyDescent="0.2">
      <c r="B28" s="475" t="s">
        <v>135</v>
      </c>
      <c r="C28" s="476"/>
      <c r="D28" s="234"/>
      <c r="E28" s="163">
        <v>74.747545582047692</v>
      </c>
      <c r="F28" s="153">
        <v>1.1012150356448775</v>
      </c>
      <c r="G28" s="163">
        <v>87.6692207175101</v>
      </c>
      <c r="H28" s="153">
        <v>2.3010064820558873</v>
      </c>
      <c r="I28" s="163">
        <v>89.766304347826093</v>
      </c>
      <c r="J28" s="153">
        <v>0.72276059554917793</v>
      </c>
      <c r="K28" s="163">
        <v>87.6692207175101</v>
      </c>
      <c r="L28" s="153">
        <v>2.3010064820558873</v>
      </c>
      <c r="M28" s="314"/>
      <c r="N28" s="152">
        <v>1.1012150357112369</v>
      </c>
      <c r="O28" s="160"/>
      <c r="P28" s="160">
        <v>2.5812832121029317</v>
      </c>
      <c r="Q28" s="160"/>
      <c r="R28" s="160">
        <v>0.72276059549534022</v>
      </c>
      <c r="S28" s="160"/>
      <c r="T28" s="153">
        <v>2.5812832121029317</v>
      </c>
    </row>
    <row r="29" spans="2:35" ht="20.100000000000001" customHeight="1" x14ac:dyDescent="0.2">
      <c r="B29" s="440" t="s">
        <v>136</v>
      </c>
      <c r="C29" s="441"/>
      <c r="D29" s="234"/>
      <c r="E29" s="164">
        <v>44.425596760812375</v>
      </c>
      <c r="F29" s="155">
        <v>2.8683431197558331</v>
      </c>
      <c r="G29" s="164">
        <v>60.58489262033401</v>
      </c>
      <c r="H29" s="155">
        <v>3.9814955908986298</v>
      </c>
      <c r="I29" s="164">
        <v>59.214119600447717</v>
      </c>
      <c r="J29" s="155">
        <v>6.5661373813007078</v>
      </c>
      <c r="K29" s="164">
        <v>60.58489262033401</v>
      </c>
      <c r="L29" s="155">
        <v>3.9814955908986298</v>
      </c>
      <c r="M29" s="314"/>
      <c r="N29" s="154">
        <v>4.8928973583802211</v>
      </c>
      <c r="O29" s="84"/>
      <c r="P29" s="84">
        <v>6.8984145494493854</v>
      </c>
      <c r="Q29" s="84"/>
      <c r="R29" s="84">
        <v>9.1953025697579509</v>
      </c>
      <c r="S29" s="84"/>
      <c r="T29" s="155">
        <v>6.8984145494493854</v>
      </c>
    </row>
    <row r="30" spans="2:35" ht="20.100000000000001" customHeight="1" x14ac:dyDescent="0.2">
      <c r="B30" s="470" t="s">
        <v>137</v>
      </c>
      <c r="C30" s="471"/>
      <c r="D30" s="234"/>
      <c r="E30" s="165">
        <v>40.024763932099773</v>
      </c>
      <c r="F30" s="157">
        <v>-3.1303013994328102</v>
      </c>
      <c r="G30" s="165">
        <v>54.690665167928309</v>
      </c>
      <c r="H30" s="157">
        <v>0.48915413266378177</v>
      </c>
      <c r="I30" s="165">
        <v>51.364021923048625</v>
      </c>
      <c r="J30" s="157">
        <v>-0.37972179632518149</v>
      </c>
      <c r="K30" s="165">
        <v>54.690665167928309</v>
      </c>
      <c r="L30" s="157">
        <v>0.48915413266378177</v>
      </c>
      <c r="M30" s="314"/>
      <c r="N30" s="156">
        <v>1.5430859753156649</v>
      </c>
      <c r="O30" s="105"/>
      <c r="P30" s="105">
        <v>3.9973263924057147</v>
      </c>
      <c r="Q30" s="105"/>
      <c r="R30" s="105">
        <v>4.4263647008388656</v>
      </c>
      <c r="S30" s="105"/>
      <c r="T30" s="157">
        <v>3.9973263924057147</v>
      </c>
    </row>
    <row r="31" spans="2:35" ht="20.100000000000001" customHeight="1" x14ac:dyDescent="0.2">
      <c r="B31" s="440" t="s">
        <v>138</v>
      </c>
      <c r="C31" s="441"/>
      <c r="D31" s="234"/>
      <c r="E31" s="164">
        <v>44.182009063323164</v>
      </c>
      <c r="F31" s="155">
        <v>5.019150524352102</v>
      </c>
      <c r="G31" s="164">
        <v>57.201570353788867</v>
      </c>
      <c r="H31" s="155">
        <v>3.1397047610471804</v>
      </c>
      <c r="I31" s="164">
        <v>56.388526374862735</v>
      </c>
      <c r="J31" s="155">
        <v>6.7731868932372379</v>
      </c>
      <c r="K31" s="164">
        <v>57.201570353788867</v>
      </c>
      <c r="L31" s="155">
        <v>3.1397047610471804</v>
      </c>
      <c r="M31" s="314"/>
      <c r="N31" s="154">
        <v>5.9858870216527942</v>
      </c>
      <c r="O31" s="84"/>
      <c r="P31" s="84">
        <v>4.3515389326357479</v>
      </c>
      <c r="Q31" s="84"/>
      <c r="R31" s="84">
        <v>8.1962961449188239</v>
      </c>
      <c r="S31" s="84"/>
      <c r="T31" s="155">
        <v>4.3515389326357479</v>
      </c>
    </row>
    <row r="32" spans="2:35" ht="20.100000000000001" customHeight="1" x14ac:dyDescent="0.2">
      <c r="B32" s="470" t="s">
        <v>139</v>
      </c>
      <c r="C32" s="471"/>
      <c r="D32" s="234"/>
      <c r="E32" s="165">
        <v>56.915560965713127</v>
      </c>
      <c r="F32" s="157">
        <v>2.4220547164918438</v>
      </c>
      <c r="G32" s="165">
        <v>71.925846487707716</v>
      </c>
      <c r="H32" s="157">
        <v>1.0438178483966414</v>
      </c>
      <c r="I32" s="165">
        <v>70.982780577366299</v>
      </c>
      <c r="J32" s="157">
        <v>4.4078676184061623</v>
      </c>
      <c r="K32" s="165">
        <v>71.925846487707716</v>
      </c>
      <c r="L32" s="157">
        <v>1.0438178483966414</v>
      </c>
      <c r="M32" s="314"/>
      <c r="N32" s="156">
        <v>6.2006212962423159</v>
      </c>
      <c r="O32" s="105"/>
      <c r="P32" s="105">
        <v>4.2305243480408956</v>
      </c>
      <c r="Q32" s="105"/>
      <c r="R32" s="105">
        <v>9.2449179831132504</v>
      </c>
      <c r="S32" s="105"/>
      <c r="T32" s="157">
        <v>4.2305243480408956</v>
      </c>
    </row>
    <row r="33" spans="2:21" ht="20.100000000000001" customHeight="1" x14ac:dyDescent="0.2">
      <c r="B33" s="468" t="s">
        <v>71</v>
      </c>
      <c r="C33" s="469"/>
      <c r="D33" s="234"/>
      <c r="E33" s="166">
        <v>45.035837701612905</v>
      </c>
      <c r="F33" s="159">
        <v>3.4701335608207633</v>
      </c>
      <c r="G33" s="166">
        <v>57.26286324102503</v>
      </c>
      <c r="H33" s="159">
        <v>-0.29614155678613946</v>
      </c>
      <c r="I33" s="166">
        <v>58.81131725543478</v>
      </c>
      <c r="J33" s="159">
        <v>3.3785932663416909</v>
      </c>
      <c r="K33" s="166">
        <v>57.26286324102503</v>
      </c>
      <c r="L33" s="159">
        <v>-0.29614155678613946</v>
      </c>
      <c r="M33" s="314"/>
      <c r="N33" s="158">
        <v>3.470133560866774</v>
      </c>
      <c r="O33" s="161"/>
      <c r="P33" s="161">
        <v>-0.29614155686223831</v>
      </c>
      <c r="Q33" s="161"/>
      <c r="R33" s="161">
        <v>3.3785932663574925</v>
      </c>
      <c r="S33" s="161"/>
      <c r="T33" s="159">
        <v>-0.29614155686223831</v>
      </c>
    </row>
    <row r="34" spans="2:21" ht="9.9499999999999993" customHeight="1" x14ac:dyDescent="0.2">
      <c r="E34" s="310"/>
      <c r="F34" s="310"/>
      <c r="G34" s="310"/>
      <c r="H34" s="310"/>
      <c r="I34" s="310"/>
      <c r="J34" s="310"/>
      <c r="K34" s="310"/>
      <c r="L34" s="310"/>
      <c r="M34" s="105"/>
      <c r="N34" s="105"/>
      <c r="O34" s="105"/>
      <c r="P34" s="105"/>
      <c r="Q34" s="105"/>
      <c r="R34" s="105"/>
      <c r="S34" s="105"/>
      <c r="T34" s="105"/>
    </row>
    <row r="35" spans="2:21" ht="21" customHeight="1" x14ac:dyDescent="0.2">
      <c r="B35" s="1"/>
      <c r="C35" s="32"/>
      <c r="D35" s="162"/>
      <c r="E35" s="444" t="s">
        <v>29</v>
      </c>
      <c r="F35" s="444"/>
      <c r="G35" s="444"/>
      <c r="H35" s="444"/>
      <c r="I35" s="444"/>
      <c r="J35" s="444"/>
      <c r="K35" s="444"/>
      <c r="L35" s="445"/>
      <c r="M35" s="77"/>
      <c r="N35" s="463" t="s">
        <v>55</v>
      </c>
      <c r="O35" s="463"/>
      <c r="P35" s="463"/>
      <c r="Q35" s="463"/>
      <c r="R35" s="463"/>
      <c r="S35" s="463"/>
      <c r="T35" s="463"/>
      <c r="U35" s="77"/>
    </row>
    <row r="36" spans="2:21" ht="24.95" customHeight="1" x14ac:dyDescent="0.2">
      <c r="B36" s="1"/>
      <c r="C36" s="32"/>
      <c r="D36" s="162"/>
      <c r="E36" s="438" t="s">
        <v>30</v>
      </c>
      <c r="F36" s="442"/>
      <c r="G36" s="439"/>
      <c r="H36" s="438" t="s">
        <v>31</v>
      </c>
      <c r="I36" s="442"/>
      <c r="J36" s="439"/>
      <c r="K36" s="438" t="s">
        <v>35</v>
      </c>
      <c r="L36" s="439"/>
      <c r="M36" s="77"/>
      <c r="N36" s="454"/>
      <c r="O36" s="454"/>
      <c r="P36" s="454"/>
      <c r="Q36" s="454"/>
      <c r="R36" s="454"/>
      <c r="S36" s="454"/>
      <c r="T36" s="454"/>
      <c r="U36" s="77"/>
    </row>
    <row r="37" spans="2:21" ht="24.95" customHeight="1" x14ac:dyDescent="0.2">
      <c r="B37" s="1"/>
      <c r="C37" s="32"/>
      <c r="D37" s="162"/>
      <c r="E37" s="438" t="s">
        <v>32</v>
      </c>
      <c r="F37" s="439"/>
      <c r="G37" s="167" t="s">
        <v>33</v>
      </c>
      <c r="H37" s="438" t="s">
        <v>32</v>
      </c>
      <c r="I37" s="439"/>
      <c r="J37" s="167" t="s">
        <v>33</v>
      </c>
      <c r="K37" s="438" t="s">
        <v>33</v>
      </c>
      <c r="L37" s="439"/>
      <c r="M37" s="77"/>
      <c r="N37" s="454"/>
      <c r="O37" s="454"/>
      <c r="P37" s="454"/>
      <c r="Q37" s="454"/>
      <c r="R37" s="454"/>
      <c r="S37" s="454"/>
      <c r="T37" s="454"/>
      <c r="U37" s="77"/>
    </row>
    <row r="38" spans="2:21" ht="18.95" customHeight="1" x14ac:dyDescent="0.2">
      <c r="B38" s="466" t="s">
        <v>136</v>
      </c>
      <c r="C38" s="467"/>
      <c r="E38" s="457">
        <v>677</v>
      </c>
      <c r="F38" s="457"/>
      <c r="G38" s="168">
        <v>40982</v>
      </c>
      <c r="H38" s="448">
        <v>388</v>
      </c>
      <c r="I38" s="448"/>
      <c r="J38" s="168">
        <v>29935</v>
      </c>
      <c r="K38" s="451">
        <v>73.044263335122736</v>
      </c>
      <c r="L38" s="452"/>
      <c r="N38" s="387"/>
      <c r="O38" s="454"/>
      <c r="P38" s="454"/>
      <c r="Q38" s="465"/>
      <c r="R38" s="465"/>
      <c r="S38" s="454"/>
      <c r="T38" s="454"/>
      <c r="U38" s="77"/>
    </row>
    <row r="39" spans="2:21" ht="18.95" customHeight="1" x14ac:dyDescent="0.2">
      <c r="B39" s="470" t="s">
        <v>137</v>
      </c>
      <c r="C39" s="471"/>
      <c r="E39" s="443">
        <v>94</v>
      </c>
      <c r="F39" s="443"/>
      <c r="G39">
        <v>5910</v>
      </c>
      <c r="H39" s="428">
        <v>77</v>
      </c>
      <c r="I39" s="428"/>
      <c r="J39">
        <v>4934</v>
      </c>
      <c r="K39" s="431">
        <v>83.48561759729273</v>
      </c>
      <c r="L39" s="432"/>
      <c r="N39" s="388"/>
      <c r="O39" s="464"/>
      <c r="P39" s="464"/>
      <c r="Q39" s="464"/>
      <c r="R39" s="464"/>
      <c r="S39" s="464"/>
      <c r="T39" s="464"/>
      <c r="U39" s="77"/>
    </row>
    <row r="40" spans="2:21" ht="18.95" customHeight="1" x14ac:dyDescent="0.2">
      <c r="B40" s="440" t="s">
        <v>138</v>
      </c>
      <c r="C40" s="441"/>
      <c r="E40" s="458">
        <v>353</v>
      </c>
      <c r="F40" s="458"/>
      <c r="G40" s="75">
        <v>16116</v>
      </c>
      <c r="H40" s="427">
        <v>152</v>
      </c>
      <c r="I40" s="427"/>
      <c r="J40" s="75">
        <v>9309</v>
      </c>
      <c r="K40" s="449">
        <v>57.762472077438574</v>
      </c>
      <c r="L40" s="450"/>
      <c r="N40" s="453"/>
      <c r="O40" s="453"/>
      <c r="P40" s="453"/>
      <c r="Q40" s="453"/>
      <c r="R40" s="453"/>
      <c r="S40" s="453"/>
      <c r="T40" s="453"/>
      <c r="U40" s="77"/>
    </row>
    <row r="41" spans="2:21" ht="18.95" customHeight="1" x14ac:dyDescent="0.2">
      <c r="B41" s="470" t="s">
        <v>139</v>
      </c>
      <c r="C41" s="471"/>
      <c r="E41" s="443">
        <v>91</v>
      </c>
      <c r="F41" s="443"/>
      <c r="G41">
        <v>5565</v>
      </c>
      <c r="H41" s="428">
        <v>89</v>
      </c>
      <c r="I41" s="428"/>
      <c r="J41">
        <v>5463</v>
      </c>
      <c r="K41" s="431">
        <v>98.167115902964966</v>
      </c>
      <c r="L41" s="432"/>
      <c r="N41" s="453"/>
      <c r="O41" s="453"/>
      <c r="P41" s="453"/>
      <c r="Q41" s="453"/>
      <c r="R41" s="453"/>
      <c r="S41" s="453"/>
      <c r="T41" s="453"/>
      <c r="U41" s="77"/>
    </row>
    <row r="42" spans="2:21" ht="18.95" customHeight="1" x14ac:dyDescent="0.2">
      <c r="B42" s="468" t="s">
        <v>71</v>
      </c>
      <c r="C42" s="469"/>
      <c r="E42" s="456">
        <v>5</v>
      </c>
      <c r="F42" s="456"/>
      <c r="G42" s="169">
        <v>320</v>
      </c>
      <c r="H42" s="455">
        <v>5</v>
      </c>
      <c r="I42" s="455"/>
      <c r="J42" s="169">
        <v>320</v>
      </c>
      <c r="K42" s="429">
        <v>100</v>
      </c>
      <c r="L42" s="430"/>
      <c r="N42" s="453"/>
      <c r="O42" s="453"/>
      <c r="P42" s="453"/>
      <c r="Q42" s="453"/>
      <c r="R42" s="453"/>
      <c r="S42" s="453"/>
      <c r="T42" s="453"/>
      <c r="U42" s="77"/>
    </row>
    <row r="43" spans="2:21" ht="15" customHeight="1" x14ac:dyDescent="0.25">
      <c r="B43" s="1"/>
      <c r="C43" s="32"/>
      <c r="D43" s="32"/>
      <c r="E43" s="13"/>
      <c r="F43" s="16"/>
      <c r="G43" s="77"/>
      <c r="H43" s="77"/>
      <c r="I43" s="77"/>
      <c r="J43" s="77"/>
      <c r="K43" s="77"/>
      <c r="L43" s="77"/>
      <c r="M43" s="77"/>
      <c r="N43" s="77"/>
      <c r="O43" s="77"/>
      <c r="P43" s="77"/>
      <c r="Q43" s="77"/>
      <c r="R43" s="77"/>
      <c r="S43" s="77"/>
      <c r="T43" s="77"/>
      <c r="U43" s="77"/>
    </row>
    <row r="44" spans="2:21" ht="39.950000000000003" customHeight="1" x14ac:dyDescent="0.2">
      <c r="B44" s="419" t="s">
        <v>106</v>
      </c>
      <c r="C44" s="419"/>
      <c r="D44" s="419"/>
      <c r="E44" s="419"/>
      <c r="F44" s="419"/>
      <c r="G44" s="419"/>
      <c r="H44" s="419"/>
      <c r="I44" s="419"/>
      <c r="J44" s="419"/>
      <c r="K44" s="419"/>
      <c r="L44" s="419"/>
      <c r="M44" s="419"/>
      <c r="N44" s="419"/>
      <c r="O44" s="419"/>
      <c r="P44" s="419"/>
      <c r="Q44" s="419"/>
      <c r="R44" s="419"/>
      <c r="S44" s="419"/>
      <c r="T44" s="419"/>
      <c r="U44" s="1"/>
    </row>
    <row r="45" spans="2:21" ht="12" customHeight="1" x14ac:dyDescent="0.2">
      <c r="B45" s="1"/>
      <c r="C45" s="1"/>
      <c r="D45" s="1"/>
      <c r="E45" s="1"/>
      <c r="F45" s="1"/>
      <c r="G45" s="1"/>
      <c r="H45" s="1"/>
      <c r="I45" s="1"/>
      <c r="J45" s="1"/>
      <c r="K45" s="1"/>
      <c r="L45" s="1"/>
      <c r="M45" s="1"/>
      <c r="N45" s="1"/>
      <c r="O45" s="1"/>
      <c r="R45" s="1"/>
      <c r="S45" s="1"/>
      <c r="T45" s="1"/>
      <c r="U45" s="1"/>
    </row>
    <row r="46" spans="2:21" s="151" customFormat="1" ht="18" customHeight="1" x14ac:dyDescent="0.2"/>
    <row r="47" spans="2:21" s="151" customFormat="1" x14ac:dyDescent="0.2"/>
    <row r="48" spans="2:21" s="151" customFormat="1" x14ac:dyDescent="0.2"/>
    <row r="49" s="151" customFormat="1" x14ac:dyDescent="0.2"/>
    <row r="50" s="151" customFormat="1" x14ac:dyDescent="0.2"/>
    <row r="51" s="151" customFormat="1" x14ac:dyDescent="0.2"/>
    <row r="52" s="151" customFormat="1" x14ac:dyDescent="0.2"/>
    <row r="53" s="151" customFormat="1" x14ac:dyDescent="0.2"/>
    <row r="54" s="151" customFormat="1" x14ac:dyDescent="0.2"/>
    <row r="55" s="151" customFormat="1" x14ac:dyDescent="0.2"/>
    <row r="56" s="151" customFormat="1" x14ac:dyDescent="0.2"/>
    <row r="57" s="151" customFormat="1" x14ac:dyDescent="0.2"/>
    <row r="58" s="151" customFormat="1" x14ac:dyDescent="0.2"/>
    <row r="59" s="151" customFormat="1" x14ac:dyDescent="0.2"/>
    <row r="60" s="151" customFormat="1" x14ac:dyDescent="0.2"/>
    <row r="61" s="151" customFormat="1" x14ac:dyDescent="0.2"/>
    <row r="62" s="151" customFormat="1" x14ac:dyDescent="0.2"/>
    <row r="63" s="151" customFormat="1" x14ac:dyDescent="0.2"/>
    <row r="64" s="151" customFormat="1" x14ac:dyDescent="0.2"/>
    <row r="65" s="151" customFormat="1" x14ac:dyDescent="0.2"/>
    <row r="66" s="151" customFormat="1" x14ac:dyDescent="0.2"/>
    <row r="67" s="151" customFormat="1" x14ac:dyDescent="0.2"/>
    <row r="68" s="151" customFormat="1" x14ac:dyDescent="0.2"/>
    <row r="69" s="151" customFormat="1" x14ac:dyDescent="0.2"/>
    <row r="70" s="151" customFormat="1" x14ac:dyDescent="0.2"/>
    <row r="71" s="151" customFormat="1" x14ac:dyDescent="0.2"/>
    <row r="72" s="151" customFormat="1" x14ac:dyDescent="0.2"/>
    <row r="73" s="151" customFormat="1" x14ac:dyDescent="0.2"/>
    <row r="74" s="151" customFormat="1" x14ac:dyDescent="0.2"/>
    <row r="75" s="151" customFormat="1" x14ac:dyDescent="0.2"/>
    <row r="76" s="151" customFormat="1" x14ac:dyDescent="0.2"/>
    <row r="77" s="151" customFormat="1" x14ac:dyDescent="0.2"/>
    <row r="78" s="151" customFormat="1" x14ac:dyDescent="0.2"/>
    <row r="79" s="151" customFormat="1" x14ac:dyDescent="0.2"/>
    <row r="80" s="151" customFormat="1" x14ac:dyDescent="0.2"/>
    <row r="81" s="151" customFormat="1" x14ac:dyDescent="0.2"/>
    <row r="82" s="151" customFormat="1" x14ac:dyDescent="0.2"/>
  </sheetData>
  <mergeCells count="106">
    <mergeCell ref="B4:T4"/>
    <mergeCell ref="B3:T3"/>
    <mergeCell ref="B2:T2"/>
    <mergeCell ref="B12:C12"/>
    <mergeCell ref="B11:C11"/>
    <mergeCell ref="B10:C10"/>
    <mergeCell ref="B9:C9"/>
    <mergeCell ref="O6:P7"/>
    <mergeCell ref="S6:T7"/>
    <mergeCell ref="Q6:R7"/>
    <mergeCell ref="N5:T5"/>
    <mergeCell ref="B5:C5"/>
    <mergeCell ref="B8:C8"/>
    <mergeCell ref="E5:L5"/>
    <mergeCell ref="B6:C6"/>
    <mergeCell ref="H6:H7"/>
    <mergeCell ref="B42:C42"/>
    <mergeCell ref="B41:C41"/>
    <mergeCell ref="B40:C40"/>
    <mergeCell ref="B39:C39"/>
    <mergeCell ref="B21:C21"/>
    <mergeCell ref="B20:C20"/>
    <mergeCell ref="B19:C19"/>
    <mergeCell ref="B13:C13"/>
    <mergeCell ref="B30:C30"/>
    <mergeCell ref="B29:C29"/>
    <mergeCell ref="B23:C23"/>
    <mergeCell ref="B22:C22"/>
    <mergeCell ref="B25:C25"/>
    <mergeCell ref="B28:C28"/>
    <mergeCell ref="B18:C18"/>
    <mergeCell ref="S39:T39"/>
    <mergeCell ref="Q39:R39"/>
    <mergeCell ref="O39:P39"/>
    <mergeCell ref="O38:P38"/>
    <mergeCell ref="Q38:R38"/>
    <mergeCell ref="S38:T38"/>
    <mergeCell ref="B38:C38"/>
    <mergeCell ref="B33:C33"/>
    <mergeCell ref="B32:C32"/>
    <mergeCell ref="K37:L37"/>
    <mergeCell ref="L26:L27"/>
    <mergeCell ref="E36:G36"/>
    <mergeCell ref="E16:E17"/>
    <mergeCell ref="G6:G7"/>
    <mergeCell ref="N15:T15"/>
    <mergeCell ref="N6:N7"/>
    <mergeCell ref="N16:N17"/>
    <mergeCell ref="O16:P17"/>
    <mergeCell ref="Q16:R17"/>
    <mergeCell ref="S16:T17"/>
    <mergeCell ref="N36:T36"/>
    <mergeCell ref="N25:T25"/>
    <mergeCell ref="N35:T35"/>
    <mergeCell ref="N26:N27"/>
    <mergeCell ref="O26:P27"/>
    <mergeCell ref="Q26:R27"/>
    <mergeCell ref="S26:T27"/>
    <mergeCell ref="B44:T44"/>
    <mergeCell ref="J26:J27"/>
    <mergeCell ref="K26:K27"/>
    <mergeCell ref="E25:L25"/>
    <mergeCell ref="E26:E27"/>
    <mergeCell ref="F26:F27"/>
    <mergeCell ref="G26:G27"/>
    <mergeCell ref="H26:H27"/>
    <mergeCell ref="I26:I27"/>
    <mergeCell ref="H38:I38"/>
    <mergeCell ref="K40:L40"/>
    <mergeCell ref="K38:L38"/>
    <mergeCell ref="N40:T42"/>
    <mergeCell ref="N37:P37"/>
    <mergeCell ref="H37:I37"/>
    <mergeCell ref="H42:I42"/>
    <mergeCell ref="H41:I41"/>
    <mergeCell ref="Q37:T37"/>
    <mergeCell ref="K39:L39"/>
    <mergeCell ref="E42:F42"/>
    <mergeCell ref="E38:F38"/>
    <mergeCell ref="E40:F40"/>
    <mergeCell ref="E41:F41"/>
    <mergeCell ref="E37:F37"/>
    <mergeCell ref="H40:I40"/>
    <mergeCell ref="H39:I39"/>
    <mergeCell ref="K42:L42"/>
    <mergeCell ref="K41:L41"/>
    <mergeCell ref="F16:F17"/>
    <mergeCell ref="G16:G17"/>
    <mergeCell ref="B7:C7"/>
    <mergeCell ref="K36:L36"/>
    <mergeCell ref="B31:C31"/>
    <mergeCell ref="H36:J36"/>
    <mergeCell ref="E39:F39"/>
    <mergeCell ref="L6:L7"/>
    <mergeCell ref="E6:E7"/>
    <mergeCell ref="F6:F7"/>
    <mergeCell ref="H16:H17"/>
    <mergeCell ref="E15:L15"/>
    <mergeCell ref="I6:I7"/>
    <mergeCell ref="J6:J7"/>
    <mergeCell ref="K6:K7"/>
    <mergeCell ref="I16:I17"/>
    <mergeCell ref="J16:J17"/>
    <mergeCell ref="K16:K17"/>
    <mergeCell ref="L16:L17"/>
    <mergeCell ref="E35:L35"/>
  </mergeCells>
  <phoneticPr fontId="0" type="noConversion"/>
  <printOptions horizontalCentered="1" verticalCentered="1"/>
  <pageMargins left="0.25" right="0.25" top="0.25" bottom="0.25" header="0" footer="0"/>
  <pageSetup scale="66" orientation="landscape" r:id="rId1"/>
  <headerFooter alignWithMargins="0"/>
  <rowBreaks count="1" manualBreakCount="1">
    <brk id="46" max="16383" man="1"/>
  </rowBreaks>
  <colBreaks count="1" manualBreakCount="1">
    <brk id="2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pageSetUpPr fitToPage="1"/>
  </sheetPr>
  <dimension ref="A1:AV94"/>
  <sheetViews>
    <sheetView showGridLines="0" zoomScale="70" zoomScaleNormal="75" workbookViewId="0"/>
  </sheetViews>
  <sheetFormatPr defaultRowHeight="12.75" x14ac:dyDescent="0.2"/>
  <cols>
    <col min="1" max="1" width="1.85546875" customWidth="1"/>
    <col min="2" max="2" width="22.5703125" customWidth="1"/>
    <col min="3" max="20" width="10.28515625" customWidth="1"/>
    <col min="21" max="21" width="2.7109375" customWidth="1"/>
    <col min="22" max="24" width="10.28515625" customWidth="1"/>
    <col min="25" max="25" width="2.7109375" customWidth="1"/>
    <col min="26" max="28" width="10.28515625" customWidth="1"/>
    <col min="29" max="29" width="2.7109375" customWidth="1"/>
    <col min="30" max="32" width="10.28515625" customWidth="1"/>
    <col min="33" max="33" width="2.7109375" customWidth="1"/>
    <col min="34" max="37" width="9.28515625" style="151" customWidth="1"/>
    <col min="38" max="48" width="9.140625" style="151" customWidth="1"/>
  </cols>
  <sheetData>
    <row r="1" spans="1:33" ht="39.950000000000003" customHeight="1" x14ac:dyDescent="0.2">
      <c r="A1" s="5"/>
      <c r="B1" s="365" t="s">
        <v>109</v>
      </c>
      <c r="AA1" s="496"/>
      <c r="AB1" s="496"/>
      <c r="AC1" s="496"/>
      <c r="AD1" s="496"/>
      <c r="AE1" s="496"/>
      <c r="AF1" s="496"/>
    </row>
    <row r="2" spans="1:33" ht="20.100000000000001" customHeight="1" x14ac:dyDescent="0.35">
      <c r="A2" s="4"/>
      <c r="B2" s="494" t="s">
        <v>130</v>
      </c>
      <c r="C2" s="494"/>
      <c r="D2" s="494"/>
      <c r="E2" s="494"/>
      <c r="F2" s="494"/>
      <c r="G2" s="494"/>
      <c r="H2" s="494"/>
      <c r="I2" s="494"/>
      <c r="J2" s="494"/>
      <c r="K2" s="494"/>
      <c r="L2" s="494"/>
      <c r="M2" s="494"/>
      <c r="N2" s="494"/>
      <c r="O2" s="494"/>
      <c r="P2" s="494"/>
      <c r="Q2" s="494"/>
      <c r="R2" s="494"/>
      <c r="S2" s="494"/>
      <c r="T2" s="494"/>
      <c r="U2" s="494"/>
      <c r="V2" s="494"/>
      <c r="W2" s="494"/>
      <c r="X2" s="494"/>
      <c r="Y2" s="494"/>
      <c r="Z2" s="494"/>
      <c r="AA2" s="494"/>
      <c r="AB2" s="494"/>
      <c r="AC2" s="494"/>
      <c r="AD2" s="494"/>
      <c r="AE2" s="494"/>
      <c r="AF2" s="23"/>
    </row>
    <row r="3" spans="1:33" ht="20.100000000000001" customHeight="1" x14ac:dyDescent="0.35">
      <c r="A3" s="4"/>
      <c r="B3" s="494" t="s">
        <v>131</v>
      </c>
      <c r="C3" s="494"/>
      <c r="D3" s="494"/>
      <c r="E3" s="494"/>
      <c r="F3" s="494"/>
      <c r="G3" s="494"/>
      <c r="H3" s="494"/>
      <c r="I3" s="494"/>
      <c r="J3" s="494"/>
      <c r="K3" s="494"/>
      <c r="L3" s="494"/>
      <c r="M3" s="494"/>
      <c r="N3" s="494"/>
      <c r="O3" s="494"/>
      <c r="P3" s="494"/>
      <c r="Q3" s="494"/>
      <c r="R3" s="494"/>
      <c r="S3" s="494"/>
      <c r="T3" s="494"/>
      <c r="U3" s="498"/>
      <c r="V3" s="498"/>
      <c r="W3" s="498"/>
      <c r="X3" s="498"/>
      <c r="Y3" s="498"/>
      <c r="Z3" s="498"/>
      <c r="AA3" s="498"/>
      <c r="AB3" s="498"/>
      <c r="AC3" s="498"/>
      <c r="AD3" s="498"/>
      <c r="AE3" s="498"/>
      <c r="AF3" s="498"/>
    </row>
    <row r="4" spans="1:33" ht="20.100000000000001" customHeight="1" x14ac:dyDescent="0.35">
      <c r="A4" s="4"/>
      <c r="B4" s="494" t="s">
        <v>132</v>
      </c>
      <c r="C4" s="494"/>
      <c r="D4" s="494"/>
      <c r="E4" s="494"/>
      <c r="F4" s="494"/>
      <c r="G4" s="494"/>
      <c r="H4" s="494"/>
      <c r="I4" s="494"/>
      <c r="J4" s="494"/>
      <c r="K4" s="494"/>
      <c r="L4" s="494"/>
      <c r="M4" s="494"/>
      <c r="N4" s="494"/>
      <c r="O4" s="494"/>
      <c r="P4" s="494"/>
      <c r="Q4" s="494"/>
      <c r="R4" s="494"/>
      <c r="S4" s="494"/>
      <c r="T4" s="494"/>
      <c r="U4" s="494"/>
      <c r="V4" s="494"/>
      <c r="W4" s="494"/>
      <c r="X4" s="494"/>
      <c r="Y4" s="494"/>
      <c r="Z4" s="494"/>
      <c r="AA4" s="494"/>
      <c r="AB4" s="494"/>
      <c r="AC4" s="494"/>
      <c r="AD4" s="494"/>
      <c r="AE4" s="494"/>
      <c r="AF4" s="23"/>
    </row>
    <row r="5" spans="1:33" ht="20.100000000000001" customHeight="1" x14ac:dyDescent="0.35">
      <c r="A5" s="4"/>
    </row>
    <row r="6" spans="1:33" ht="24.95" customHeight="1" x14ac:dyDescent="0.35">
      <c r="A6" s="4"/>
      <c r="Y6" s="21"/>
      <c r="Z6" s="21"/>
      <c r="AA6" s="21"/>
      <c r="AB6" s="21"/>
      <c r="AC6" s="21"/>
      <c r="AD6" s="21"/>
      <c r="AE6" s="21"/>
      <c r="AF6" s="21"/>
      <c r="AG6" s="21"/>
    </row>
    <row r="7" spans="1:33" ht="24.95" customHeight="1" x14ac:dyDescent="0.35">
      <c r="A7" s="4"/>
    </row>
    <row r="8" spans="1:33" ht="24.95" customHeight="1" x14ac:dyDescent="0.35">
      <c r="A8" s="4"/>
    </row>
    <row r="9" spans="1:33" ht="24.95" customHeight="1" x14ac:dyDescent="0.35">
      <c r="A9" s="4"/>
    </row>
    <row r="10" spans="1:33" ht="24.95" customHeight="1" x14ac:dyDescent="0.35">
      <c r="A10" s="4"/>
    </row>
    <row r="11" spans="1:33" ht="24.95" customHeight="1" x14ac:dyDescent="0.35">
      <c r="A11" s="4"/>
    </row>
    <row r="12" spans="1:33" ht="24.95" customHeight="1" x14ac:dyDescent="0.35">
      <c r="A12" s="4"/>
    </row>
    <row r="13" spans="1:33" ht="24.95" customHeight="1" x14ac:dyDescent="0.35">
      <c r="A13" s="4"/>
    </row>
    <row r="14" spans="1:33" ht="24.95" customHeight="1" x14ac:dyDescent="0.35">
      <c r="A14" s="4"/>
    </row>
    <row r="15" spans="1:33" ht="24.95" customHeight="1" x14ac:dyDescent="0.35">
      <c r="A15" s="4"/>
    </row>
    <row r="16" spans="1:33" ht="24.95" customHeight="1" x14ac:dyDescent="0.35">
      <c r="A16" s="4"/>
    </row>
    <row r="17" spans="1:48" ht="20.25" customHeight="1" x14ac:dyDescent="0.35">
      <c r="A17" s="4"/>
    </row>
    <row r="18" spans="1:48" ht="28.5" customHeight="1" x14ac:dyDescent="0.25">
      <c r="A18" s="6"/>
      <c r="B18" s="22"/>
      <c r="X18" s="492"/>
      <c r="Y18" s="492"/>
      <c r="Z18" s="492"/>
      <c r="AA18" s="492"/>
      <c r="AB18" s="492"/>
      <c r="AC18" s="492"/>
      <c r="AD18" s="492"/>
      <c r="AE18" s="492"/>
      <c r="AF18" s="492"/>
      <c r="AG18" s="492"/>
    </row>
    <row r="19" spans="1:48" s="81" customFormat="1" ht="15.95" customHeight="1" x14ac:dyDescent="0.2">
      <c r="B19" s="497" t="s">
        <v>22</v>
      </c>
      <c r="C19" s="499">
        <v>2023</v>
      </c>
      <c r="D19" s="499"/>
      <c r="E19" s="499"/>
      <c r="F19" s="499"/>
      <c r="G19" s="499"/>
      <c r="H19" s="499"/>
      <c r="I19" s="499">
        <v>2024</v>
      </c>
      <c r="J19" s="499"/>
      <c r="K19" s="499"/>
      <c r="L19" s="499"/>
      <c r="M19" s="499"/>
      <c r="N19" s="499"/>
      <c r="O19" s="499"/>
      <c r="P19" s="499"/>
      <c r="Q19" s="499"/>
      <c r="R19" s="499"/>
      <c r="S19" s="499"/>
      <c r="T19" s="499"/>
      <c r="U19" s="83"/>
      <c r="V19" s="491" t="s">
        <v>57</v>
      </c>
      <c r="W19" s="491"/>
      <c r="X19" s="491"/>
      <c r="Y19" s="83"/>
      <c r="Z19" s="491" t="s">
        <v>43</v>
      </c>
      <c r="AA19" s="491"/>
      <c r="AB19" s="491"/>
      <c r="AC19" s="83"/>
      <c r="AD19" s="493" t="s">
        <v>44</v>
      </c>
      <c r="AE19" s="493"/>
      <c r="AF19" s="493"/>
      <c r="AG19" s="83"/>
      <c r="AH19" s="151"/>
      <c r="AI19" s="151"/>
      <c r="AJ19" s="151"/>
      <c r="AK19" s="151"/>
      <c r="AL19" s="151"/>
      <c r="AM19" s="151"/>
      <c r="AN19" s="151"/>
      <c r="AO19" s="151"/>
      <c r="AP19" s="151"/>
      <c r="AQ19" s="151"/>
      <c r="AR19" s="151"/>
      <c r="AS19" s="151"/>
      <c r="AT19" s="151"/>
      <c r="AU19" s="151"/>
      <c r="AV19" s="151"/>
    </row>
    <row r="20" spans="1:48" s="82" customFormat="1" ht="15.95" customHeight="1" x14ac:dyDescent="0.2">
      <c r="B20" s="497"/>
      <c r="C20" s="172" t="s">
        <v>140</v>
      </c>
      <c r="D20" s="172" t="s">
        <v>144</v>
      </c>
      <c r="E20" s="172" t="s">
        <v>145</v>
      </c>
      <c r="F20" s="172" t="s">
        <v>147</v>
      </c>
      <c r="G20" s="172" t="s">
        <v>148</v>
      </c>
      <c r="H20" s="389" t="s">
        <v>149</v>
      </c>
      <c r="I20" s="172" t="s">
        <v>150</v>
      </c>
      <c r="J20" s="172" t="s">
        <v>151</v>
      </c>
      <c r="K20" s="172" t="s">
        <v>152</v>
      </c>
      <c r="L20" s="172" t="s">
        <v>153</v>
      </c>
      <c r="M20" s="172" t="s">
        <v>154</v>
      </c>
      <c r="N20" s="172" t="s">
        <v>156</v>
      </c>
      <c r="O20" s="172" t="s">
        <v>140</v>
      </c>
      <c r="P20" s="172" t="s">
        <v>144</v>
      </c>
      <c r="Q20" s="172" t="s">
        <v>145</v>
      </c>
      <c r="R20" s="172" t="s">
        <v>147</v>
      </c>
      <c r="S20" s="172" t="s">
        <v>148</v>
      </c>
      <c r="T20" s="389" t="s">
        <v>149</v>
      </c>
      <c r="U20" s="101"/>
      <c r="V20" s="171">
        <v>2022</v>
      </c>
      <c r="W20" s="172">
        <v>2023</v>
      </c>
      <c r="X20" s="173">
        <v>2024</v>
      </c>
      <c r="Y20" s="101"/>
      <c r="Z20" s="171">
        <v>2022</v>
      </c>
      <c r="AA20" s="172">
        <v>2023</v>
      </c>
      <c r="AB20" s="173">
        <v>2024</v>
      </c>
      <c r="AC20" s="101"/>
      <c r="AD20" s="171">
        <v>2022</v>
      </c>
      <c r="AE20" s="172">
        <v>2023</v>
      </c>
      <c r="AF20" s="173">
        <v>2024</v>
      </c>
      <c r="AG20" s="101"/>
      <c r="AH20" s="151"/>
      <c r="AI20" s="151"/>
      <c r="AJ20" s="151"/>
      <c r="AK20" s="151"/>
      <c r="AL20" s="151"/>
      <c r="AM20" s="151"/>
      <c r="AN20" s="151"/>
      <c r="AO20" s="151"/>
      <c r="AP20" s="151"/>
      <c r="AQ20" s="151"/>
      <c r="AR20" s="151"/>
      <c r="AS20" s="151"/>
      <c r="AT20" s="151"/>
      <c r="AU20" s="151"/>
      <c r="AV20" s="151"/>
    </row>
    <row r="21" spans="1:48" ht="21.95" customHeight="1" x14ac:dyDescent="0.2">
      <c r="B21" s="170" t="s">
        <v>19</v>
      </c>
      <c r="C21" s="315">
        <v>47.124824684431978</v>
      </c>
      <c r="D21" s="316">
        <v>44.530154277699857</v>
      </c>
      <c r="E21" s="316">
        <v>56.376811594202898</v>
      </c>
      <c r="F21" s="316">
        <v>62.201963534361852</v>
      </c>
      <c r="G21" s="316">
        <v>60</v>
      </c>
      <c r="H21" s="390">
        <v>50.981767180925665</v>
      </c>
      <c r="I21" s="316">
        <v>47.47545582047686</v>
      </c>
      <c r="J21" s="316">
        <v>48.35082458770615</v>
      </c>
      <c r="K21" s="316">
        <v>68.65357643758766</v>
      </c>
      <c r="L21" s="316">
        <v>56.884057971014492</v>
      </c>
      <c r="M21" s="316">
        <v>50.280504908835901</v>
      </c>
      <c r="N21" s="316">
        <v>52.028985507246375</v>
      </c>
      <c r="O21" s="316">
        <v>54.277699859747543</v>
      </c>
      <c r="P21" s="316">
        <v>41.093969144460026</v>
      </c>
      <c r="Q21" s="316">
        <v>43.985507246376812</v>
      </c>
      <c r="R21" s="316">
        <v>54.417952314165497</v>
      </c>
      <c r="S21" s="316">
        <v>66.086956521739125</v>
      </c>
      <c r="T21" s="390">
        <v>51.542776998597475</v>
      </c>
      <c r="U21" s="77"/>
      <c r="V21" s="315">
        <v>56.480047647409172</v>
      </c>
      <c r="W21" s="316">
        <v>54.729005360333531</v>
      </c>
      <c r="X21" s="317">
        <v>52.928248990258972</v>
      </c>
      <c r="Y21" s="77"/>
      <c r="Z21" s="315">
        <v>61.413043478260867</v>
      </c>
      <c r="AA21" s="316">
        <v>57.703213610586012</v>
      </c>
      <c r="AB21" s="317">
        <v>57.254253308128547</v>
      </c>
      <c r="AC21" s="77"/>
      <c r="AD21" s="315">
        <v>56.480047647409172</v>
      </c>
      <c r="AE21" s="316">
        <v>54.729005360333531</v>
      </c>
      <c r="AF21" s="317">
        <v>52.928248990258972</v>
      </c>
      <c r="AG21" s="77"/>
    </row>
    <row r="22" spans="1:48" ht="21.95" customHeight="1" x14ac:dyDescent="0.2">
      <c r="B22" s="27" t="s">
        <v>34</v>
      </c>
      <c r="C22" s="174">
        <v>52.631048387096776</v>
      </c>
      <c r="D22" s="64">
        <v>49.25403225806452</v>
      </c>
      <c r="E22" s="64">
        <v>52.270833333333336</v>
      </c>
      <c r="F22" s="64">
        <v>59.667338709677416</v>
      </c>
      <c r="G22" s="64">
        <v>52.625</v>
      </c>
      <c r="H22" s="391">
        <v>42.137096774193552</v>
      </c>
      <c r="I22" s="64">
        <v>40.97782258064516</v>
      </c>
      <c r="J22" s="64">
        <v>50.032327586206875</v>
      </c>
      <c r="K22" s="64">
        <v>56.64314516129032</v>
      </c>
      <c r="L22" s="64">
        <v>58.479166666666664</v>
      </c>
      <c r="M22" s="64">
        <v>49.909274193548384</v>
      </c>
      <c r="N22" s="64">
        <v>49.96875</v>
      </c>
      <c r="O22" s="64">
        <v>55.35282258064516</v>
      </c>
      <c r="P22" s="64">
        <v>44.95967741935484</v>
      </c>
      <c r="Q22" s="64">
        <v>47.270833333333336</v>
      </c>
      <c r="R22" s="64">
        <v>59.576612903225808</v>
      </c>
      <c r="S22" s="64">
        <v>57.197916666666664</v>
      </c>
      <c r="T22" s="391">
        <v>44.10282258064516</v>
      </c>
      <c r="U22" s="77"/>
      <c r="V22" s="174">
        <v>51.965753424657535</v>
      </c>
      <c r="W22" s="64">
        <v>51.579623287671232</v>
      </c>
      <c r="X22" s="175">
        <v>51.193404581955598</v>
      </c>
      <c r="Y22" s="77"/>
      <c r="Z22" s="174">
        <v>47.241847826086953</v>
      </c>
      <c r="AA22" s="64">
        <v>51.463994565217391</v>
      </c>
      <c r="AB22" s="175">
        <v>53.586956521739133</v>
      </c>
      <c r="AC22" s="77"/>
      <c r="AD22" s="174">
        <v>51.965753424657535</v>
      </c>
      <c r="AE22" s="64">
        <v>51.579623287671232</v>
      </c>
      <c r="AF22" s="175">
        <v>51.193404581955598</v>
      </c>
      <c r="AG22" s="77"/>
    </row>
    <row r="23" spans="1:48" ht="21.95" customHeight="1" x14ac:dyDescent="0.2">
      <c r="B23" s="29" t="s">
        <v>81</v>
      </c>
      <c r="C23" s="318">
        <v>89.538069501922351</v>
      </c>
      <c r="D23" s="77">
        <v>90.409154816713951</v>
      </c>
      <c r="E23" s="77">
        <v>107.85519954258528</v>
      </c>
      <c r="F23" s="77">
        <v>104.24792672083731</v>
      </c>
      <c r="G23" s="77">
        <v>114.01425178147268</v>
      </c>
      <c r="H23" s="392">
        <v>120.99022259203473</v>
      </c>
      <c r="I23" s="77">
        <v>115.8564629125829</v>
      </c>
      <c r="J23" s="77">
        <v>96.639166955411355</v>
      </c>
      <c r="K23" s="77">
        <v>121.20368006064304</v>
      </c>
      <c r="L23" s="77">
        <v>97.272347082548606</v>
      </c>
      <c r="M23" s="77">
        <v>100.74381108788846</v>
      </c>
      <c r="N23" s="77">
        <v>104.1230479194424</v>
      </c>
      <c r="O23" s="77">
        <v>98.057691241874878</v>
      </c>
      <c r="P23" s="77">
        <v>91.401832715837216</v>
      </c>
      <c r="Q23" s="77">
        <v>93.049993293414531</v>
      </c>
      <c r="R23" s="77">
        <v>91.341131464764061</v>
      </c>
      <c r="S23" s="77">
        <v>115.54084549414058</v>
      </c>
      <c r="T23" s="392">
        <v>116.86956521751098</v>
      </c>
      <c r="U23" s="77"/>
      <c r="V23" s="318">
        <v>108.68705623454593</v>
      </c>
      <c r="W23" s="77">
        <v>106.10586482004135</v>
      </c>
      <c r="X23" s="319">
        <v>103.38880451969189</v>
      </c>
      <c r="Y23" s="77"/>
      <c r="Z23" s="318">
        <v>129.99712395739868</v>
      </c>
      <c r="AA23" s="77">
        <v>112.12346437173957</v>
      </c>
      <c r="AB23" s="319">
        <v>106.84363700510492</v>
      </c>
      <c r="AC23" s="77"/>
      <c r="AD23" s="318">
        <v>108.68705623454593</v>
      </c>
      <c r="AE23" s="77">
        <v>106.10586482004135</v>
      </c>
      <c r="AF23" s="319">
        <v>103.38880451969189</v>
      </c>
      <c r="AG23" s="77"/>
    </row>
    <row r="24" spans="1:48" ht="21.95" customHeight="1" x14ac:dyDescent="0.2">
      <c r="A24" s="20"/>
      <c r="B24" s="28" t="s">
        <v>23</v>
      </c>
      <c r="C24" s="176" t="s">
        <v>141</v>
      </c>
      <c r="D24" s="177" t="s">
        <v>141</v>
      </c>
      <c r="E24" s="177" t="s">
        <v>146</v>
      </c>
      <c r="F24" s="177" t="s">
        <v>146</v>
      </c>
      <c r="G24" s="177" t="s">
        <v>143</v>
      </c>
      <c r="H24" s="393" t="s">
        <v>146</v>
      </c>
      <c r="I24" s="177" t="s">
        <v>143</v>
      </c>
      <c r="J24" s="177" t="s">
        <v>141</v>
      </c>
      <c r="K24" s="177" t="s">
        <v>142</v>
      </c>
      <c r="L24" s="177" t="s">
        <v>141</v>
      </c>
      <c r="M24" s="177" t="s">
        <v>155</v>
      </c>
      <c r="N24" s="177" t="s">
        <v>155</v>
      </c>
      <c r="O24" s="177" t="s">
        <v>155</v>
      </c>
      <c r="P24" s="177" t="s">
        <v>155</v>
      </c>
      <c r="Q24" s="177" t="s">
        <v>155</v>
      </c>
      <c r="R24" s="177" t="s">
        <v>155</v>
      </c>
      <c r="S24" s="177" t="s">
        <v>146</v>
      </c>
      <c r="T24" s="393" t="s">
        <v>146</v>
      </c>
      <c r="U24" s="77"/>
      <c r="V24" s="176" t="s">
        <v>146</v>
      </c>
      <c r="W24" s="177" t="s">
        <v>155</v>
      </c>
      <c r="X24" s="178" t="s">
        <v>155</v>
      </c>
      <c r="Y24" s="77"/>
      <c r="Z24" s="176" t="s">
        <v>142</v>
      </c>
      <c r="AA24" s="177" t="s">
        <v>143</v>
      </c>
      <c r="AB24" s="178" t="s">
        <v>155</v>
      </c>
      <c r="AC24" s="77"/>
      <c r="AD24" s="176" t="s">
        <v>146</v>
      </c>
      <c r="AE24" s="177" t="s">
        <v>155</v>
      </c>
      <c r="AF24" s="178" t="s">
        <v>155</v>
      </c>
      <c r="AG24" s="77"/>
    </row>
    <row r="25" spans="1:48" ht="21.95" customHeight="1" x14ac:dyDescent="0.25">
      <c r="B25" s="22" t="s">
        <v>67</v>
      </c>
      <c r="R25" s="67"/>
      <c r="S25" s="67"/>
      <c r="T25" s="67"/>
      <c r="U25" s="1"/>
      <c r="V25" s="67"/>
      <c r="W25" s="67"/>
      <c r="X25" s="67"/>
      <c r="Y25" s="1"/>
      <c r="Z25" s="67"/>
      <c r="AA25" s="67"/>
      <c r="AB25" s="67"/>
      <c r="AC25" s="1"/>
      <c r="AD25" s="67"/>
      <c r="AE25" s="67"/>
      <c r="AF25" s="67"/>
      <c r="AG25" s="1"/>
    </row>
    <row r="26" spans="1:48" ht="21.95" customHeight="1" x14ac:dyDescent="0.2">
      <c r="B26" s="26" t="s">
        <v>19</v>
      </c>
      <c r="C26" s="315">
        <v>-20.190023753025994</v>
      </c>
      <c r="D26" s="316">
        <v>-11.559888579308355</v>
      </c>
      <c r="E26" s="316">
        <v>10.354609929162541</v>
      </c>
      <c r="F26" s="316">
        <v>-2.0971302427756831</v>
      </c>
      <c r="G26" s="316">
        <v>-11.254019292638745</v>
      </c>
      <c r="H26" s="390">
        <v>-4.3421052631186248</v>
      </c>
      <c r="I26" s="316">
        <v>-13.977128335506826</v>
      </c>
      <c r="J26" s="316">
        <v>-0.35862068966154947</v>
      </c>
      <c r="K26" s="316">
        <v>8.6570477247288107</v>
      </c>
      <c r="L26" s="316">
        <v>8.1267217630317834</v>
      </c>
      <c r="M26" s="316">
        <v>-18.615209988638732</v>
      </c>
      <c r="N26" s="316">
        <v>-3.2345013476567304</v>
      </c>
      <c r="O26" s="316">
        <v>15.178571428649585</v>
      </c>
      <c r="P26" s="316">
        <v>-7.7165354330711571</v>
      </c>
      <c r="Q26" s="316">
        <v>-21.979434447296761</v>
      </c>
      <c r="R26" s="316">
        <v>-12.514092446502358</v>
      </c>
      <c r="S26" s="316">
        <v>10.144927536231885</v>
      </c>
      <c r="T26" s="390">
        <v>1.1004126547964275</v>
      </c>
      <c r="U26" s="77"/>
      <c r="V26" s="315">
        <v>-9.4690494903807529</v>
      </c>
      <c r="W26" s="316">
        <v>-3.1002847200095722</v>
      </c>
      <c r="X26" s="317">
        <v>-3.2903144469482464</v>
      </c>
      <c r="Y26" s="77"/>
      <c r="Z26" s="315">
        <v>-0.68781046997923034</v>
      </c>
      <c r="AA26" s="316">
        <v>-6.0407849173357429</v>
      </c>
      <c r="AB26" s="317">
        <v>-0.77805077807483181</v>
      </c>
      <c r="AC26" s="77"/>
      <c r="AD26" s="315">
        <v>-9.4690494903807529</v>
      </c>
      <c r="AE26" s="316">
        <v>-3.1002847200095722</v>
      </c>
      <c r="AF26" s="317">
        <v>-3.2903144469482464</v>
      </c>
      <c r="AG26" s="77"/>
    </row>
    <row r="27" spans="1:48" ht="21.95" customHeight="1" x14ac:dyDescent="0.2">
      <c r="B27" s="27" t="s">
        <v>34</v>
      </c>
      <c r="C27" s="174">
        <v>-3.7426253686634166</v>
      </c>
      <c r="D27" s="64">
        <v>-3.4005535784772984</v>
      </c>
      <c r="E27" s="64">
        <v>8.7088388215658288</v>
      </c>
      <c r="F27" s="64">
        <v>10.120930232630256</v>
      </c>
      <c r="G27" s="64">
        <v>11.351113070232241</v>
      </c>
      <c r="H27" s="391">
        <v>4.6046046046464886</v>
      </c>
      <c r="I27" s="64">
        <v>9.2154755508448805</v>
      </c>
      <c r="J27" s="64">
        <v>-1.7124193876801015</v>
      </c>
      <c r="K27" s="64">
        <v>-5.7056553112482682</v>
      </c>
      <c r="L27" s="64">
        <v>5.1507772991827085</v>
      </c>
      <c r="M27" s="64">
        <v>-2.8834837191847793</v>
      </c>
      <c r="N27" s="64">
        <v>-9.3194706994877468</v>
      </c>
      <c r="O27" s="64">
        <v>5.1714230990167298</v>
      </c>
      <c r="P27" s="64">
        <v>-8.7187883750145954</v>
      </c>
      <c r="Q27" s="64">
        <v>-9.565563969651377</v>
      </c>
      <c r="R27" s="64">
        <v>-0.15205271164447701</v>
      </c>
      <c r="S27" s="64">
        <v>8.689627870150435</v>
      </c>
      <c r="T27" s="391">
        <v>4.6650717703189031</v>
      </c>
      <c r="U27" s="77"/>
      <c r="V27" s="174">
        <v>-9.2002513239994581</v>
      </c>
      <c r="W27" s="64">
        <v>-0.74304731786152534</v>
      </c>
      <c r="X27" s="175">
        <v>-0.74878155582905148</v>
      </c>
      <c r="Y27" s="77"/>
      <c r="Z27" s="174">
        <v>-18.523725834767344</v>
      </c>
      <c r="AA27" s="64">
        <v>8.9373022720435493</v>
      </c>
      <c r="AB27" s="175">
        <v>4.1251402548038492</v>
      </c>
      <c r="AC27" s="77"/>
      <c r="AD27" s="174">
        <v>-9.2002513239994581</v>
      </c>
      <c r="AE27" s="64">
        <v>-0.74304731786152534</v>
      </c>
      <c r="AF27" s="175">
        <v>-0.74878155582905148</v>
      </c>
      <c r="AG27" s="77"/>
    </row>
    <row r="28" spans="1:48" ht="21.95" customHeight="1" x14ac:dyDescent="0.2">
      <c r="B28" s="29" t="s">
        <v>81</v>
      </c>
      <c r="C28" s="318">
        <v>-17.08689692331204</v>
      </c>
      <c r="D28" s="77">
        <v>-8.4465649682139539</v>
      </c>
      <c r="E28" s="77">
        <v>1.5139257537856856</v>
      </c>
      <c r="F28" s="77">
        <v>-11.095130098990609</v>
      </c>
      <c r="G28" s="77">
        <v>-20.300769107326715</v>
      </c>
      <c r="H28" s="392">
        <v>-8.5528834047387381</v>
      </c>
      <c r="I28" s="77">
        <v>-21.23563878582851</v>
      </c>
      <c r="J28" s="77">
        <v>1.3773853111719727</v>
      </c>
      <c r="K28" s="77">
        <v>15.23177565249668</v>
      </c>
      <c r="L28" s="77">
        <v>2.8301687731292189</v>
      </c>
      <c r="M28" s="77">
        <v>-16.198816506065228</v>
      </c>
      <c r="N28" s="77">
        <v>6.7103372672882022</v>
      </c>
      <c r="O28" s="77">
        <v>9.5150831231558897</v>
      </c>
      <c r="P28" s="77">
        <v>1.0979838282415355</v>
      </c>
      <c r="Q28" s="77">
        <v>-13.72692861537732</v>
      </c>
      <c r="R28" s="77">
        <v>-12.380865175960112</v>
      </c>
      <c r="S28" s="77">
        <v>1.3389499021281874</v>
      </c>
      <c r="T28" s="392">
        <v>-3.4057771662959841</v>
      </c>
      <c r="U28" s="77"/>
      <c r="V28" s="318">
        <v>-0.29603404238483644</v>
      </c>
      <c r="W28" s="77">
        <v>-2.374883913397694</v>
      </c>
      <c r="X28" s="319">
        <v>-2.5607069928861961</v>
      </c>
      <c r="Y28" s="77"/>
      <c r="Z28" s="318">
        <v>21.890931498127518</v>
      </c>
      <c r="AA28" s="77">
        <v>-13.749273092778283</v>
      </c>
      <c r="AB28" s="319">
        <v>-4.7089406273533871</v>
      </c>
      <c r="AC28" s="77"/>
      <c r="AD28" s="318">
        <v>-0.29603404238483644</v>
      </c>
      <c r="AE28" s="77">
        <v>-2.374883913397694</v>
      </c>
      <c r="AF28" s="319">
        <v>-2.5607069928861961</v>
      </c>
      <c r="AG28" s="77"/>
    </row>
    <row r="29" spans="1:48" ht="21.95" customHeight="1" x14ac:dyDescent="0.2">
      <c r="A29" s="20"/>
      <c r="B29" s="28" t="s">
        <v>23</v>
      </c>
      <c r="C29" s="176" t="s">
        <v>141</v>
      </c>
      <c r="D29" s="177" t="s">
        <v>155</v>
      </c>
      <c r="E29" s="177" t="s">
        <v>143</v>
      </c>
      <c r="F29" s="177" t="s">
        <v>157</v>
      </c>
      <c r="G29" s="177" t="s">
        <v>157</v>
      </c>
      <c r="H29" s="393" t="s">
        <v>155</v>
      </c>
      <c r="I29" s="177" t="s">
        <v>157</v>
      </c>
      <c r="J29" s="177" t="s">
        <v>155</v>
      </c>
      <c r="K29" s="177" t="s">
        <v>142</v>
      </c>
      <c r="L29" s="177" t="s">
        <v>155</v>
      </c>
      <c r="M29" s="177" t="s">
        <v>141</v>
      </c>
      <c r="N29" s="177" t="s">
        <v>146</v>
      </c>
      <c r="O29" s="177" t="s">
        <v>146</v>
      </c>
      <c r="P29" s="177" t="s">
        <v>146</v>
      </c>
      <c r="Q29" s="177" t="s">
        <v>141</v>
      </c>
      <c r="R29" s="177" t="s">
        <v>141</v>
      </c>
      <c r="S29" s="177" t="s">
        <v>146</v>
      </c>
      <c r="T29" s="393" t="s">
        <v>155</v>
      </c>
      <c r="U29" s="77"/>
      <c r="V29" s="176" t="s">
        <v>155</v>
      </c>
      <c r="W29" s="177" t="s">
        <v>146</v>
      </c>
      <c r="X29" s="178" t="s">
        <v>141</v>
      </c>
      <c r="Y29" s="77"/>
      <c r="Z29" s="176" t="s">
        <v>142</v>
      </c>
      <c r="AA29" s="177" t="s">
        <v>157</v>
      </c>
      <c r="AB29" s="178" t="s">
        <v>141</v>
      </c>
      <c r="AC29" s="77"/>
      <c r="AD29" s="176" t="s">
        <v>155</v>
      </c>
      <c r="AE29" s="177" t="s">
        <v>146</v>
      </c>
      <c r="AF29" s="178" t="s">
        <v>141</v>
      </c>
      <c r="AG29" s="77"/>
    </row>
    <row r="30" spans="1:48" ht="21.95" customHeight="1" x14ac:dyDescent="0.25">
      <c r="A30" s="6"/>
      <c r="B30" s="22"/>
      <c r="U30" s="1"/>
      <c r="X30" s="69"/>
      <c r="Y30" s="80"/>
      <c r="AB30" s="69"/>
      <c r="AC30" s="80"/>
      <c r="AF30" s="69"/>
      <c r="AG30" s="80"/>
    </row>
    <row r="31" spans="1:48" s="81" customFormat="1" ht="15.95" customHeight="1" x14ac:dyDescent="0.2">
      <c r="B31" s="497" t="s">
        <v>9</v>
      </c>
      <c r="C31" s="499">
        <v>2023</v>
      </c>
      <c r="D31" s="499"/>
      <c r="E31" s="499"/>
      <c r="F31" s="499"/>
      <c r="G31" s="499"/>
      <c r="H31" s="499"/>
      <c r="I31" s="499">
        <v>2024</v>
      </c>
      <c r="J31" s="499"/>
      <c r="K31" s="499"/>
      <c r="L31" s="499"/>
      <c r="M31" s="499"/>
      <c r="N31" s="499"/>
      <c r="O31" s="499"/>
      <c r="P31" s="499"/>
      <c r="Q31" s="499"/>
      <c r="R31" s="499"/>
      <c r="S31" s="499"/>
      <c r="T31" s="499"/>
      <c r="U31" s="83"/>
      <c r="V31" s="491" t="s">
        <v>57</v>
      </c>
      <c r="W31" s="491"/>
      <c r="X31" s="491"/>
      <c r="Y31" s="83"/>
      <c r="Z31" s="491" t="s">
        <v>43</v>
      </c>
      <c r="AA31" s="491"/>
      <c r="AB31" s="491"/>
      <c r="AC31" s="83"/>
      <c r="AD31" s="493" t="s">
        <v>44</v>
      </c>
      <c r="AE31" s="493"/>
      <c r="AF31" s="493"/>
      <c r="AG31" s="83"/>
      <c r="AH31" s="151"/>
      <c r="AI31" s="151"/>
      <c r="AJ31" s="151"/>
      <c r="AK31" s="151"/>
      <c r="AL31" s="151"/>
      <c r="AM31" s="151"/>
      <c r="AN31" s="151"/>
      <c r="AO31" s="151"/>
      <c r="AP31" s="151"/>
      <c r="AQ31" s="151"/>
      <c r="AR31" s="151"/>
      <c r="AS31" s="151"/>
      <c r="AT31" s="151"/>
      <c r="AU31" s="151"/>
      <c r="AV31" s="151"/>
    </row>
    <row r="32" spans="1:48" s="82" customFormat="1" ht="15.95" customHeight="1" x14ac:dyDescent="0.2">
      <c r="B32" s="497"/>
      <c r="C32" s="172" t="s">
        <v>140</v>
      </c>
      <c r="D32" s="172" t="s">
        <v>144</v>
      </c>
      <c r="E32" s="172" t="s">
        <v>145</v>
      </c>
      <c r="F32" s="172" t="s">
        <v>147</v>
      </c>
      <c r="G32" s="172" t="s">
        <v>148</v>
      </c>
      <c r="H32" s="389" t="s">
        <v>149</v>
      </c>
      <c r="I32" s="172" t="s">
        <v>150</v>
      </c>
      <c r="J32" s="172" t="s">
        <v>151</v>
      </c>
      <c r="K32" s="172" t="s">
        <v>152</v>
      </c>
      <c r="L32" s="172" t="s">
        <v>153</v>
      </c>
      <c r="M32" s="172" t="s">
        <v>154</v>
      </c>
      <c r="N32" s="172" t="s">
        <v>156</v>
      </c>
      <c r="O32" s="172" t="s">
        <v>140</v>
      </c>
      <c r="P32" s="172" t="s">
        <v>144</v>
      </c>
      <c r="Q32" s="172" t="s">
        <v>145</v>
      </c>
      <c r="R32" s="172" t="s">
        <v>147</v>
      </c>
      <c r="S32" s="172" t="s">
        <v>148</v>
      </c>
      <c r="T32" s="389" t="s">
        <v>149</v>
      </c>
      <c r="U32" s="101"/>
      <c r="V32" s="171">
        <v>2022</v>
      </c>
      <c r="W32" s="172">
        <v>2023</v>
      </c>
      <c r="X32" s="173">
        <v>2024</v>
      </c>
      <c r="Y32" s="101"/>
      <c r="Z32" s="171">
        <v>2022</v>
      </c>
      <c r="AA32" s="172">
        <v>2023</v>
      </c>
      <c r="AB32" s="173">
        <v>2024</v>
      </c>
      <c r="AC32" s="101"/>
      <c r="AD32" s="171">
        <v>2022</v>
      </c>
      <c r="AE32" s="172">
        <v>2023</v>
      </c>
      <c r="AF32" s="173">
        <v>2024</v>
      </c>
      <c r="AG32" s="101"/>
      <c r="AH32" s="151"/>
      <c r="AI32" s="151"/>
      <c r="AJ32" s="151"/>
      <c r="AK32" s="151"/>
      <c r="AL32" s="151"/>
      <c r="AM32" s="151"/>
      <c r="AN32" s="151"/>
      <c r="AO32" s="151"/>
      <c r="AP32" s="151"/>
      <c r="AQ32" s="151"/>
      <c r="AR32" s="151"/>
      <c r="AS32" s="151"/>
      <c r="AT32" s="151"/>
      <c r="AU32" s="151"/>
      <c r="AV32" s="151"/>
    </row>
    <row r="33" spans="1:48" ht="21.95" customHeight="1" x14ac:dyDescent="0.2">
      <c r="B33" s="170" t="s">
        <v>19</v>
      </c>
      <c r="C33" s="320">
        <v>156.83779761904762</v>
      </c>
      <c r="D33" s="321">
        <v>143.7732283464567</v>
      </c>
      <c r="E33" s="321">
        <v>166.44987146529564</v>
      </c>
      <c r="F33" s="321">
        <v>162.25366403607666</v>
      </c>
      <c r="G33" s="321">
        <v>154.36835748792271</v>
      </c>
      <c r="H33" s="394">
        <v>145.01925722145805</v>
      </c>
      <c r="I33" s="321">
        <v>149.07237813884785</v>
      </c>
      <c r="J33" s="321">
        <v>166.6186046511628</v>
      </c>
      <c r="K33" s="321">
        <v>174.56384065372831</v>
      </c>
      <c r="L33" s="321">
        <v>207.31719745222929</v>
      </c>
      <c r="M33" s="321">
        <v>175.37656903765691</v>
      </c>
      <c r="N33" s="321">
        <v>159.10027855153203</v>
      </c>
      <c r="O33" s="321">
        <v>158.90180878552971</v>
      </c>
      <c r="P33" s="321">
        <v>159.69283276450511</v>
      </c>
      <c r="Q33" s="321">
        <v>160.66886326194398</v>
      </c>
      <c r="R33" s="321">
        <v>160.23969072164948</v>
      </c>
      <c r="S33" s="321">
        <v>163.32785087719299</v>
      </c>
      <c r="T33" s="394">
        <v>145.0204081632653</v>
      </c>
      <c r="U33" s="77"/>
      <c r="V33" s="320">
        <v>148.45808288516292</v>
      </c>
      <c r="W33" s="321">
        <v>156.58482968767004</v>
      </c>
      <c r="X33" s="322">
        <v>165.63786331500393</v>
      </c>
      <c r="Y33" s="77"/>
      <c r="Z33" s="320">
        <v>147.34166987302808</v>
      </c>
      <c r="AA33" s="321">
        <v>154.44922194922194</v>
      </c>
      <c r="AB33" s="322">
        <v>156.78539001238136</v>
      </c>
      <c r="AC33" s="77"/>
      <c r="AD33" s="320">
        <v>148.45808288516292</v>
      </c>
      <c r="AE33" s="321">
        <v>156.58482968767004</v>
      </c>
      <c r="AF33" s="322">
        <v>165.63786331500393</v>
      </c>
      <c r="AG33" s="77"/>
    </row>
    <row r="34" spans="1:48" ht="21.95" customHeight="1" x14ac:dyDescent="0.2">
      <c r="B34" s="27" t="s">
        <v>34</v>
      </c>
      <c r="C34" s="179">
        <v>111.25052480367745</v>
      </c>
      <c r="D34" s="65">
        <v>105.40990176013099</v>
      </c>
      <c r="E34" s="65">
        <v>107.95035870864886</v>
      </c>
      <c r="F34" s="65">
        <v>116.1421540800811</v>
      </c>
      <c r="G34" s="65">
        <v>109.97664093428345</v>
      </c>
      <c r="H34" s="395">
        <v>103.29483971291866</v>
      </c>
      <c r="I34" s="65">
        <v>96.689980319803198</v>
      </c>
      <c r="J34" s="65">
        <v>105.8352186086582</v>
      </c>
      <c r="K34" s="65">
        <v>121.36276027762948</v>
      </c>
      <c r="L34" s="65">
        <v>137.63236195226222</v>
      </c>
      <c r="M34" s="65">
        <v>111.97136336093719</v>
      </c>
      <c r="N34" s="65">
        <v>115.43254742547425</v>
      </c>
      <c r="O34" s="65">
        <v>107.27748679657621</v>
      </c>
      <c r="P34" s="65">
        <v>104.8004865470852</v>
      </c>
      <c r="Q34" s="65">
        <v>103.6200330542089</v>
      </c>
      <c r="R34" s="65">
        <v>112.08044500846023</v>
      </c>
      <c r="S34" s="65">
        <v>113.32257148060462</v>
      </c>
      <c r="T34" s="395">
        <v>102.11554514285714</v>
      </c>
      <c r="U34" s="77"/>
      <c r="V34" s="179">
        <v>114.74212616976406</v>
      </c>
      <c r="W34" s="65">
        <v>111.34813013528094</v>
      </c>
      <c r="X34" s="180">
        <v>111.85593868708777</v>
      </c>
      <c r="Y34" s="77"/>
      <c r="Z34" s="179">
        <v>111.90885677308025</v>
      </c>
      <c r="AA34" s="65">
        <v>110.54186720348491</v>
      </c>
      <c r="AB34" s="180">
        <v>109.74931414807303</v>
      </c>
      <c r="AC34" s="77"/>
      <c r="AD34" s="179">
        <v>114.74212616976406</v>
      </c>
      <c r="AE34" s="65">
        <v>111.34813013528094</v>
      </c>
      <c r="AF34" s="180">
        <v>111.85593868708777</v>
      </c>
      <c r="AG34" s="77"/>
    </row>
    <row r="35" spans="1:48" ht="21.95" customHeight="1" x14ac:dyDescent="0.2">
      <c r="B35" s="29" t="s">
        <v>82</v>
      </c>
      <c r="C35" s="318">
        <v>140.97713057604511</v>
      </c>
      <c r="D35" s="77">
        <v>136.39442400170992</v>
      </c>
      <c r="E35" s="77">
        <v>154.19112400970207</v>
      </c>
      <c r="F35" s="77">
        <v>139.7026474333986</v>
      </c>
      <c r="G35" s="77">
        <v>140.36467760471271</v>
      </c>
      <c r="H35" s="392">
        <v>140.39351590508087</v>
      </c>
      <c r="I35" s="77">
        <v>154.17562155436812</v>
      </c>
      <c r="J35" s="77">
        <v>157.43209759616465</v>
      </c>
      <c r="K35" s="77">
        <v>143.83641263138577</v>
      </c>
      <c r="L35" s="77">
        <v>150.63114118762297</v>
      </c>
      <c r="M35" s="77">
        <v>156.62626922956426</v>
      </c>
      <c r="N35" s="77">
        <v>137.82965212148258</v>
      </c>
      <c r="O35" s="77">
        <v>148.12223284724254</v>
      </c>
      <c r="P35" s="77">
        <v>152.37794978436011</v>
      </c>
      <c r="Q35" s="77">
        <v>155.05579232724597</v>
      </c>
      <c r="R35" s="77">
        <v>142.96846404339058</v>
      </c>
      <c r="S35" s="77">
        <v>144.12649549269497</v>
      </c>
      <c r="T35" s="392">
        <v>142.01599566483677</v>
      </c>
      <c r="U35" s="77"/>
      <c r="V35" s="318">
        <v>129.38411361270116</v>
      </c>
      <c r="W35" s="77">
        <v>140.62636660121959</v>
      </c>
      <c r="X35" s="319">
        <v>148.08142085182504</v>
      </c>
      <c r="Y35" s="77"/>
      <c r="Z35" s="318">
        <v>131.66220630040894</v>
      </c>
      <c r="AA35" s="77">
        <v>139.7201131629987</v>
      </c>
      <c r="AB35" s="319">
        <v>142.85774014114477</v>
      </c>
      <c r="AC35" s="77"/>
      <c r="AD35" s="318">
        <v>129.38411361270116</v>
      </c>
      <c r="AE35" s="77">
        <v>140.62636660121959</v>
      </c>
      <c r="AF35" s="319">
        <v>148.08142085182504</v>
      </c>
      <c r="AG35" s="77"/>
    </row>
    <row r="36" spans="1:48" ht="21.95" customHeight="1" x14ac:dyDescent="0.2">
      <c r="A36" s="20"/>
      <c r="B36" s="28" t="s">
        <v>23</v>
      </c>
      <c r="C36" s="176" t="s">
        <v>142</v>
      </c>
      <c r="D36" s="177" t="s">
        <v>142</v>
      </c>
      <c r="E36" s="177" t="s">
        <v>142</v>
      </c>
      <c r="F36" s="177" t="s">
        <v>142</v>
      </c>
      <c r="G36" s="177" t="s">
        <v>142</v>
      </c>
      <c r="H36" s="393" t="s">
        <v>142</v>
      </c>
      <c r="I36" s="177" t="s">
        <v>142</v>
      </c>
      <c r="J36" s="177" t="s">
        <v>142</v>
      </c>
      <c r="K36" s="177" t="s">
        <v>142</v>
      </c>
      <c r="L36" s="177" t="s">
        <v>142</v>
      </c>
      <c r="M36" s="177" t="s">
        <v>142</v>
      </c>
      <c r="N36" s="177" t="s">
        <v>142</v>
      </c>
      <c r="O36" s="177" t="s">
        <v>142</v>
      </c>
      <c r="P36" s="177" t="s">
        <v>142</v>
      </c>
      <c r="Q36" s="177" t="s">
        <v>142</v>
      </c>
      <c r="R36" s="177" t="s">
        <v>142</v>
      </c>
      <c r="S36" s="177" t="s">
        <v>142</v>
      </c>
      <c r="T36" s="393" t="s">
        <v>142</v>
      </c>
      <c r="U36" s="77"/>
      <c r="V36" s="176" t="s">
        <v>142</v>
      </c>
      <c r="W36" s="177" t="s">
        <v>142</v>
      </c>
      <c r="X36" s="178" t="s">
        <v>142</v>
      </c>
      <c r="Y36" s="77"/>
      <c r="Z36" s="176" t="s">
        <v>142</v>
      </c>
      <c r="AA36" s="177" t="s">
        <v>142</v>
      </c>
      <c r="AB36" s="178" t="s">
        <v>142</v>
      </c>
      <c r="AC36" s="77"/>
      <c r="AD36" s="176" t="s">
        <v>142</v>
      </c>
      <c r="AE36" s="177" t="s">
        <v>142</v>
      </c>
      <c r="AF36" s="178" t="s">
        <v>142</v>
      </c>
      <c r="AG36" s="77"/>
    </row>
    <row r="37" spans="1:48" ht="21.95" customHeight="1" x14ac:dyDescent="0.25">
      <c r="B37" s="22" t="s">
        <v>67</v>
      </c>
      <c r="S37" s="67"/>
      <c r="T37" s="67"/>
      <c r="U37" s="1"/>
      <c r="V37" s="67"/>
      <c r="W37" s="67"/>
      <c r="X37" s="67"/>
      <c r="Y37" s="1"/>
      <c r="Z37" s="67"/>
      <c r="AA37" s="67"/>
      <c r="AB37" s="67"/>
      <c r="AC37" s="1"/>
      <c r="AD37" s="67"/>
      <c r="AE37" s="67"/>
      <c r="AF37" s="67"/>
      <c r="AG37" s="1"/>
    </row>
    <row r="38" spans="1:48" ht="21.95" customHeight="1" x14ac:dyDescent="0.2">
      <c r="B38" s="26" t="s">
        <v>19</v>
      </c>
      <c r="C38" s="315">
        <v>8.3183713337708944</v>
      </c>
      <c r="D38" s="316">
        <v>5.2403204770987308</v>
      </c>
      <c r="E38" s="316">
        <v>5.7381661242489539</v>
      </c>
      <c r="F38" s="316">
        <v>8.7452430956723077</v>
      </c>
      <c r="G38" s="316">
        <v>2.3200323502454427</v>
      </c>
      <c r="H38" s="390">
        <v>3.003369583738241</v>
      </c>
      <c r="I38" s="316">
        <v>3.5928703457223361</v>
      </c>
      <c r="J38" s="316">
        <v>1.5442043694253158</v>
      </c>
      <c r="K38" s="316">
        <v>3.8638194484962107</v>
      </c>
      <c r="L38" s="316">
        <v>25.317251863234063</v>
      </c>
      <c r="M38" s="316">
        <v>14.921906595416134</v>
      </c>
      <c r="N38" s="316">
        <v>3.8106267952107356</v>
      </c>
      <c r="O38" s="316">
        <v>1.3160164181492386</v>
      </c>
      <c r="P38" s="316">
        <v>11.072718197325409</v>
      </c>
      <c r="Q38" s="316">
        <v>-3.4731226599722467</v>
      </c>
      <c r="R38" s="316">
        <v>-1.2412498210224852</v>
      </c>
      <c r="S38" s="316">
        <v>5.8039701497732548</v>
      </c>
      <c r="T38" s="390">
        <v>7.9364753851151866E-4</v>
      </c>
      <c r="U38" s="77"/>
      <c r="V38" s="315">
        <v>3.1979315026041841</v>
      </c>
      <c r="W38" s="316">
        <v>5.4741019448259411</v>
      </c>
      <c r="X38" s="317">
        <v>5.7815521754947241</v>
      </c>
      <c r="Y38" s="77"/>
      <c r="Z38" s="315">
        <v>2.5991219470934408</v>
      </c>
      <c r="AA38" s="316">
        <v>4.8238574208832086</v>
      </c>
      <c r="AB38" s="317">
        <v>1.5125800141290036</v>
      </c>
      <c r="AC38" s="77"/>
      <c r="AD38" s="315">
        <v>3.1979315026041841</v>
      </c>
      <c r="AE38" s="316">
        <v>5.4741019448259411</v>
      </c>
      <c r="AF38" s="317">
        <v>5.7815521754947241</v>
      </c>
      <c r="AG38" s="77"/>
    </row>
    <row r="39" spans="1:48" ht="21.95" customHeight="1" x14ac:dyDescent="0.2">
      <c r="B39" s="27" t="s">
        <v>34</v>
      </c>
      <c r="C39" s="174">
        <v>-1.2658701397916856</v>
      </c>
      <c r="D39" s="64">
        <v>2.7420454996287837</v>
      </c>
      <c r="E39" s="64">
        <v>-4.0071795398972094</v>
      </c>
      <c r="F39" s="64">
        <v>-1.996231970729712</v>
      </c>
      <c r="G39" s="64">
        <v>-2.701057429377129</v>
      </c>
      <c r="H39" s="391">
        <v>1.5082213500031572</v>
      </c>
      <c r="I39" s="64">
        <v>-1.7110791774456868</v>
      </c>
      <c r="J39" s="64">
        <v>0.99030557072269321</v>
      </c>
      <c r="K39" s="64">
        <v>0.64620150775061092</v>
      </c>
      <c r="L39" s="64">
        <v>16.111044019972692</v>
      </c>
      <c r="M39" s="64">
        <v>-1.8220021193966323</v>
      </c>
      <c r="N39" s="64">
        <v>-1.3214622016019548</v>
      </c>
      <c r="O39" s="64">
        <v>-3.5712532719590802</v>
      </c>
      <c r="P39" s="64">
        <v>-0.57813848873680995</v>
      </c>
      <c r="Q39" s="64">
        <v>-4.0114045994792207</v>
      </c>
      <c r="R39" s="64">
        <v>-3.4971876523303638</v>
      </c>
      <c r="S39" s="64">
        <v>3.0424011116174055</v>
      </c>
      <c r="T39" s="391">
        <v>-1.1416781063997146</v>
      </c>
      <c r="U39" s="77"/>
      <c r="V39" s="174">
        <v>9.8380474630636989</v>
      </c>
      <c r="W39" s="64">
        <v>-2.957933714333036</v>
      </c>
      <c r="X39" s="175">
        <v>0.45605485352177011</v>
      </c>
      <c r="Y39" s="77"/>
      <c r="Z39" s="174">
        <v>3.1462443304779719</v>
      </c>
      <c r="AA39" s="64">
        <v>-1.2215204489012979</v>
      </c>
      <c r="AB39" s="175">
        <v>-0.71697093189853744</v>
      </c>
      <c r="AC39" s="77"/>
      <c r="AD39" s="174">
        <v>9.8380474630636989</v>
      </c>
      <c r="AE39" s="64">
        <v>-2.957933714333036</v>
      </c>
      <c r="AF39" s="175">
        <v>0.45605485352177011</v>
      </c>
      <c r="AG39" s="77"/>
    </row>
    <row r="40" spans="1:48" ht="21.95" customHeight="1" x14ac:dyDescent="0.2">
      <c r="B40" s="29" t="s">
        <v>82</v>
      </c>
      <c r="C40" s="318">
        <v>9.7071210199234841</v>
      </c>
      <c r="D40" s="77">
        <v>2.4315994151486153</v>
      </c>
      <c r="E40" s="77">
        <v>10.152160981956314</v>
      </c>
      <c r="F40" s="77">
        <v>10.960267428815463</v>
      </c>
      <c r="G40" s="77">
        <v>5.1604772333034061</v>
      </c>
      <c r="H40" s="392">
        <v>1.472933141649426</v>
      </c>
      <c r="I40" s="77">
        <v>5.3962842188395292</v>
      </c>
      <c r="J40" s="77">
        <v>0.54846729645988679</v>
      </c>
      <c r="K40" s="77">
        <v>3.1969591425343822</v>
      </c>
      <c r="L40" s="77">
        <v>7.9287960252839627</v>
      </c>
      <c r="M40" s="77">
        <v>17.054644702760243</v>
      </c>
      <c r="N40" s="77">
        <v>5.2008158118774537</v>
      </c>
      <c r="O40" s="77">
        <v>5.0682704648968908</v>
      </c>
      <c r="P40" s="77">
        <v>11.71860646037913</v>
      </c>
      <c r="Q40" s="77">
        <v>0.56077697279875838</v>
      </c>
      <c r="R40" s="77">
        <v>2.3376912821551872</v>
      </c>
      <c r="S40" s="77">
        <v>2.6800317232153836</v>
      </c>
      <c r="T40" s="392">
        <v>1.155665736609591</v>
      </c>
      <c r="U40" s="77"/>
      <c r="V40" s="318">
        <v>-6.0453696272005732</v>
      </c>
      <c r="W40" s="77">
        <v>8.6890520594918517</v>
      </c>
      <c r="X40" s="319">
        <v>5.3013203930431496</v>
      </c>
      <c r="Y40" s="77"/>
      <c r="Z40" s="318">
        <v>-0.53043364494623313</v>
      </c>
      <c r="AA40" s="77">
        <v>6.1201365897012332</v>
      </c>
      <c r="AB40" s="319">
        <v>2.2456516153006345</v>
      </c>
      <c r="AC40" s="77"/>
      <c r="AD40" s="318">
        <v>-6.0453696272005732</v>
      </c>
      <c r="AE40" s="77">
        <v>8.6890520594918517</v>
      </c>
      <c r="AF40" s="319">
        <v>5.3013203930431496</v>
      </c>
      <c r="AG40" s="77"/>
    </row>
    <row r="41" spans="1:48" ht="21.95" customHeight="1" x14ac:dyDescent="0.2">
      <c r="A41" s="20"/>
      <c r="B41" s="28" t="s">
        <v>23</v>
      </c>
      <c r="C41" s="176" t="s">
        <v>143</v>
      </c>
      <c r="D41" s="177" t="s">
        <v>143</v>
      </c>
      <c r="E41" s="177" t="s">
        <v>142</v>
      </c>
      <c r="F41" s="177" t="s">
        <v>142</v>
      </c>
      <c r="G41" s="177" t="s">
        <v>143</v>
      </c>
      <c r="H41" s="393" t="s">
        <v>155</v>
      </c>
      <c r="I41" s="177" t="s">
        <v>143</v>
      </c>
      <c r="J41" s="177" t="s">
        <v>146</v>
      </c>
      <c r="K41" s="177" t="s">
        <v>143</v>
      </c>
      <c r="L41" s="177" t="s">
        <v>143</v>
      </c>
      <c r="M41" s="177" t="s">
        <v>142</v>
      </c>
      <c r="N41" s="177" t="s">
        <v>142</v>
      </c>
      <c r="O41" s="177" t="s">
        <v>142</v>
      </c>
      <c r="P41" s="177" t="s">
        <v>142</v>
      </c>
      <c r="Q41" s="177" t="s">
        <v>155</v>
      </c>
      <c r="R41" s="177" t="s">
        <v>155</v>
      </c>
      <c r="S41" s="177" t="s">
        <v>143</v>
      </c>
      <c r="T41" s="393" t="s">
        <v>143</v>
      </c>
      <c r="U41" s="77"/>
      <c r="V41" s="176" t="s">
        <v>141</v>
      </c>
      <c r="W41" s="177" t="s">
        <v>143</v>
      </c>
      <c r="X41" s="178" t="s">
        <v>142</v>
      </c>
      <c r="Y41" s="77"/>
      <c r="Z41" s="176" t="s">
        <v>143</v>
      </c>
      <c r="AA41" s="177" t="s">
        <v>143</v>
      </c>
      <c r="AB41" s="178" t="s">
        <v>146</v>
      </c>
      <c r="AC41" s="77"/>
      <c r="AD41" s="176" t="s">
        <v>141</v>
      </c>
      <c r="AE41" s="177" t="s">
        <v>143</v>
      </c>
      <c r="AF41" s="178" t="s">
        <v>142</v>
      </c>
      <c r="AG41" s="77"/>
    </row>
    <row r="42" spans="1:48" ht="21.95" customHeight="1" x14ac:dyDescent="0.25">
      <c r="A42" s="6"/>
      <c r="B42" s="22"/>
      <c r="U42" s="1"/>
      <c r="X42" s="69"/>
      <c r="Y42" s="80"/>
      <c r="AB42" s="69"/>
      <c r="AC42" s="80"/>
      <c r="AF42" s="69"/>
      <c r="AG42" s="80"/>
    </row>
    <row r="43" spans="1:48" s="81" customFormat="1" ht="15.95" customHeight="1" x14ac:dyDescent="0.2">
      <c r="B43" s="497" t="s">
        <v>10</v>
      </c>
      <c r="C43" s="499">
        <v>2023</v>
      </c>
      <c r="D43" s="499"/>
      <c r="E43" s="499"/>
      <c r="F43" s="499"/>
      <c r="G43" s="499"/>
      <c r="H43" s="499"/>
      <c r="I43" s="499">
        <v>2024</v>
      </c>
      <c r="J43" s="499"/>
      <c r="K43" s="499"/>
      <c r="L43" s="499"/>
      <c r="M43" s="499"/>
      <c r="N43" s="499"/>
      <c r="O43" s="499"/>
      <c r="P43" s="499"/>
      <c r="Q43" s="499"/>
      <c r="R43" s="499"/>
      <c r="S43" s="499"/>
      <c r="T43" s="499"/>
      <c r="U43" s="83"/>
      <c r="V43" s="491" t="s">
        <v>57</v>
      </c>
      <c r="W43" s="491"/>
      <c r="X43" s="491"/>
      <c r="Y43" s="83"/>
      <c r="Z43" s="491" t="s">
        <v>43</v>
      </c>
      <c r="AA43" s="491"/>
      <c r="AB43" s="491"/>
      <c r="AC43" s="83"/>
      <c r="AD43" s="493" t="s">
        <v>44</v>
      </c>
      <c r="AE43" s="493"/>
      <c r="AF43" s="493"/>
      <c r="AG43" s="83"/>
      <c r="AH43" s="151"/>
      <c r="AI43" s="151"/>
      <c r="AJ43" s="151"/>
      <c r="AK43" s="151"/>
      <c r="AL43" s="151"/>
      <c r="AM43" s="151"/>
      <c r="AN43" s="151"/>
      <c r="AO43" s="151"/>
      <c r="AP43" s="151"/>
      <c r="AQ43" s="151"/>
      <c r="AR43" s="151"/>
      <c r="AS43" s="151"/>
      <c r="AT43" s="151"/>
      <c r="AU43" s="151"/>
      <c r="AV43" s="151"/>
    </row>
    <row r="44" spans="1:48" s="82" customFormat="1" ht="15.95" customHeight="1" x14ac:dyDescent="0.2">
      <c r="B44" s="497"/>
      <c r="C44" s="172" t="s">
        <v>140</v>
      </c>
      <c r="D44" s="172" t="s">
        <v>144</v>
      </c>
      <c r="E44" s="172" t="s">
        <v>145</v>
      </c>
      <c r="F44" s="172" t="s">
        <v>147</v>
      </c>
      <c r="G44" s="172" t="s">
        <v>148</v>
      </c>
      <c r="H44" s="389" t="s">
        <v>149</v>
      </c>
      <c r="I44" s="172" t="s">
        <v>150</v>
      </c>
      <c r="J44" s="172" t="s">
        <v>151</v>
      </c>
      <c r="K44" s="172" t="s">
        <v>152</v>
      </c>
      <c r="L44" s="172" t="s">
        <v>153</v>
      </c>
      <c r="M44" s="172" t="s">
        <v>154</v>
      </c>
      <c r="N44" s="172" t="s">
        <v>156</v>
      </c>
      <c r="O44" s="172" t="s">
        <v>140</v>
      </c>
      <c r="P44" s="172" t="s">
        <v>144</v>
      </c>
      <c r="Q44" s="172" t="s">
        <v>145</v>
      </c>
      <c r="R44" s="172" t="s">
        <v>147</v>
      </c>
      <c r="S44" s="172" t="s">
        <v>148</v>
      </c>
      <c r="T44" s="389" t="s">
        <v>149</v>
      </c>
      <c r="U44" s="101"/>
      <c r="V44" s="171">
        <v>2022</v>
      </c>
      <c r="W44" s="172">
        <v>2023</v>
      </c>
      <c r="X44" s="173">
        <v>2024</v>
      </c>
      <c r="Y44" s="101"/>
      <c r="Z44" s="171">
        <v>2022</v>
      </c>
      <c r="AA44" s="172">
        <v>2023</v>
      </c>
      <c r="AB44" s="173">
        <v>2024</v>
      </c>
      <c r="AC44" s="101"/>
      <c r="AD44" s="171">
        <v>2022</v>
      </c>
      <c r="AE44" s="172">
        <v>2023</v>
      </c>
      <c r="AF44" s="173">
        <v>2024</v>
      </c>
      <c r="AG44" s="101"/>
      <c r="AH44" s="151"/>
      <c r="AI44" s="151"/>
      <c r="AJ44" s="151"/>
      <c r="AK44" s="151"/>
      <c r="AL44" s="151"/>
      <c r="AM44" s="151"/>
      <c r="AN44" s="151"/>
      <c r="AO44" s="151"/>
      <c r="AP44" s="151"/>
      <c r="AQ44" s="151"/>
      <c r="AR44" s="151"/>
      <c r="AS44" s="151"/>
      <c r="AT44" s="151"/>
      <c r="AU44" s="151"/>
      <c r="AV44" s="151"/>
    </row>
    <row r="45" spans="1:48" ht="21.95" customHeight="1" x14ac:dyDescent="0.2">
      <c r="B45" s="170" t="s">
        <v>19</v>
      </c>
      <c r="C45" s="320">
        <v>73.909537166900421</v>
      </c>
      <c r="D45" s="321">
        <v>64.022440392706869</v>
      </c>
      <c r="E45" s="321">
        <v>93.839130434782604</v>
      </c>
      <c r="F45" s="321">
        <v>100.9249649368864</v>
      </c>
      <c r="G45" s="321">
        <v>92.621014492753616</v>
      </c>
      <c r="H45" s="394">
        <v>73.933380084151466</v>
      </c>
      <c r="I45" s="321">
        <v>70.772791023842913</v>
      </c>
      <c r="J45" s="321">
        <v>80.561469265367322</v>
      </c>
      <c r="K45" s="321">
        <v>119.84431977559608</v>
      </c>
      <c r="L45" s="321">
        <v>117.9304347826087</v>
      </c>
      <c r="M45" s="321">
        <v>88.18022440392707</v>
      </c>
      <c r="N45" s="321">
        <v>82.778260869565216</v>
      </c>
      <c r="O45" s="321">
        <v>86.24824684431978</v>
      </c>
      <c r="P45" s="321">
        <v>65.624123422159883</v>
      </c>
      <c r="Q45" s="321">
        <v>70.671014492753628</v>
      </c>
      <c r="R45" s="321">
        <v>87.199158485273486</v>
      </c>
      <c r="S45" s="321">
        <v>107.93840579710145</v>
      </c>
      <c r="T45" s="394">
        <v>74.747545582047692</v>
      </c>
      <c r="U45" s="77"/>
      <c r="V45" s="320">
        <v>83.849195949970223</v>
      </c>
      <c r="W45" s="321">
        <v>85.697319833234062</v>
      </c>
      <c r="X45" s="322">
        <v>87.6692207175101</v>
      </c>
      <c r="Y45" s="77"/>
      <c r="Z45" s="320">
        <v>90.487003780718339</v>
      </c>
      <c r="AA45" s="321">
        <v>89.122164461247635</v>
      </c>
      <c r="AB45" s="322">
        <v>89.766304347826093</v>
      </c>
      <c r="AC45" s="77"/>
      <c r="AD45" s="320">
        <v>83.849195949970223</v>
      </c>
      <c r="AE45" s="321">
        <v>85.697319833234062</v>
      </c>
      <c r="AF45" s="322">
        <v>87.6692207175101</v>
      </c>
      <c r="AG45" s="77"/>
    </row>
    <row r="46" spans="1:48" ht="21.95" customHeight="1" x14ac:dyDescent="0.2">
      <c r="B46" s="27" t="s">
        <v>34</v>
      </c>
      <c r="C46" s="179">
        <v>58.552317540322584</v>
      </c>
      <c r="D46" s="65">
        <v>51.91862701612903</v>
      </c>
      <c r="E46" s="65">
        <v>56.426552083333334</v>
      </c>
      <c r="F46" s="65">
        <v>69.298932459677417</v>
      </c>
      <c r="G46" s="65">
        <v>57.875207291666669</v>
      </c>
      <c r="H46" s="395">
        <v>43.525446572580648</v>
      </c>
      <c r="I46" s="65">
        <v>39.621448588709676</v>
      </c>
      <c r="J46" s="65">
        <v>52.951823275862047</v>
      </c>
      <c r="K46" s="65">
        <v>68.743684475806447</v>
      </c>
      <c r="L46" s="65">
        <v>80.486258333333339</v>
      </c>
      <c r="M46" s="65">
        <v>55.884094758064514</v>
      </c>
      <c r="N46" s="65">
        <v>57.680201041666663</v>
      </c>
      <c r="O46" s="65">
        <v>59.381116935483874</v>
      </c>
      <c r="P46" s="65">
        <v>47.117960685483872</v>
      </c>
      <c r="Q46" s="65">
        <v>48.982053125</v>
      </c>
      <c r="R46" s="65">
        <v>66.773732862903231</v>
      </c>
      <c r="S46" s="65">
        <v>64.818150000000003</v>
      </c>
      <c r="T46" s="395">
        <v>45.035837701612905</v>
      </c>
      <c r="U46" s="77"/>
      <c r="V46" s="179">
        <v>59.626610359589044</v>
      </c>
      <c r="W46" s="65">
        <v>57.432946061643833</v>
      </c>
      <c r="X46" s="180">
        <v>57.26286324102503</v>
      </c>
      <c r="Y46" s="77"/>
      <c r="Z46" s="179">
        <v>52.867811820652172</v>
      </c>
      <c r="AA46" s="65">
        <v>56.889260529891303</v>
      </c>
      <c r="AB46" s="180">
        <v>58.81131725543478</v>
      </c>
      <c r="AC46" s="77"/>
      <c r="AD46" s="179">
        <v>59.626610359589044</v>
      </c>
      <c r="AE46" s="65">
        <v>57.432946061643833</v>
      </c>
      <c r="AF46" s="180">
        <v>57.26286324102503</v>
      </c>
      <c r="AG46" s="77"/>
    </row>
    <row r="47" spans="1:48" ht="21.95" customHeight="1" x14ac:dyDescent="0.2">
      <c r="B47" s="29" t="s">
        <v>83</v>
      </c>
      <c r="C47" s="318">
        <v>126.22820115707709</v>
      </c>
      <c r="D47" s="77">
        <v>123.31304595719273</v>
      </c>
      <c r="E47" s="77">
        <v>166.30314447753619</v>
      </c>
      <c r="F47" s="77">
        <v>145.63711352347045</v>
      </c>
      <c r="G47" s="77">
        <v>160.03573693642147</v>
      </c>
      <c r="H47" s="392">
        <v>169.86242739826082</v>
      </c>
      <c r="I47" s="77">
        <v>178.62242180622152</v>
      </c>
      <c r="J47" s="77">
        <v>152.14106763729384</v>
      </c>
      <c r="K47" s="77">
        <v>174.33502537645498</v>
      </c>
      <c r="L47" s="77">
        <v>146.52244647061289</v>
      </c>
      <c r="M47" s="77">
        <v>157.79127278633422</v>
      </c>
      <c r="N47" s="77">
        <v>143.51243472560114</v>
      </c>
      <c r="O47" s="77">
        <v>145.24524174579429</v>
      </c>
      <c r="P47" s="77">
        <v>139.27623875783516</v>
      </c>
      <c r="Q47" s="77">
        <v>144.27940436143902</v>
      </c>
      <c r="R47" s="77">
        <v>130.5890126950234</v>
      </c>
      <c r="S47" s="77">
        <v>166.52497147342442</v>
      </c>
      <c r="T47" s="392">
        <v>165.97347667276122</v>
      </c>
      <c r="U47" s="77"/>
      <c r="V47" s="318">
        <v>140.6237843209384</v>
      </c>
      <c r="W47" s="77">
        <v>149.2128224474485</v>
      </c>
      <c r="X47" s="319">
        <v>153.09961073469211</v>
      </c>
      <c r="Y47" s="77"/>
      <c r="Z47" s="318">
        <v>171.15708152931123</v>
      </c>
      <c r="AA47" s="77">
        <v>156.65903130241355</v>
      </c>
      <c r="AB47" s="319">
        <v>152.63440531011713</v>
      </c>
      <c r="AC47" s="77"/>
      <c r="AD47" s="318">
        <v>140.6237843209384</v>
      </c>
      <c r="AE47" s="77">
        <v>149.2128224474485</v>
      </c>
      <c r="AF47" s="319">
        <v>153.09961073469211</v>
      </c>
      <c r="AG47" s="77"/>
    </row>
    <row r="48" spans="1:48" ht="21.95" customHeight="1" x14ac:dyDescent="0.2">
      <c r="A48" s="20"/>
      <c r="B48" s="28" t="s">
        <v>23</v>
      </c>
      <c r="C48" s="176" t="s">
        <v>143</v>
      </c>
      <c r="D48" s="177" t="s">
        <v>143</v>
      </c>
      <c r="E48" s="177" t="s">
        <v>142</v>
      </c>
      <c r="F48" s="177" t="s">
        <v>143</v>
      </c>
      <c r="G48" s="177" t="s">
        <v>142</v>
      </c>
      <c r="H48" s="393" t="s">
        <v>142</v>
      </c>
      <c r="I48" s="177" t="s">
        <v>142</v>
      </c>
      <c r="J48" s="177" t="s">
        <v>142</v>
      </c>
      <c r="K48" s="177" t="s">
        <v>142</v>
      </c>
      <c r="L48" s="177" t="s">
        <v>142</v>
      </c>
      <c r="M48" s="177" t="s">
        <v>142</v>
      </c>
      <c r="N48" s="177" t="s">
        <v>143</v>
      </c>
      <c r="O48" s="177" t="s">
        <v>142</v>
      </c>
      <c r="P48" s="177" t="s">
        <v>142</v>
      </c>
      <c r="Q48" s="177" t="s">
        <v>142</v>
      </c>
      <c r="R48" s="177" t="s">
        <v>146</v>
      </c>
      <c r="S48" s="177" t="s">
        <v>142</v>
      </c>
      <c r="T48" s="393" t="s">
        <v>142</v>
      </c>
      <c r="U48" s="77"/>
      <c r="V48" s="176" t="s">
        <v>143</v>
      </c>
      <c r="W48" s="177" t="s">
        <v>142</v>
      </c>
      <c r="X48" s="178" t="s">
        <v>142</v>
      </c>
      <c r="Y48" s="77"/>
      <c r="Z48" s="176" t="s">
        <v>142</v>
      </c>
      <c r="AA48" s="177" t="s">
        <v>142</v>
      </c>
      <c r="AB48" s="178" t="s">
        <v>142</v>
      </c>
      <c r="AC48" s="77"/>
      <c r="AD48" s="176" t="s">
        <v>143</v>
      </c>
      <c r="AE48" s="177" t="s">
        <v>142</v>
      </c>
      <c r="AF48" s="178" t="s">
        <v>142</v>
      </c>
      <c r="AG48" s="77"/>
    </row>
    <row r="49" spans="1:33" ht="21.95" customHeight="1" x14ac:dyDescent="0.25">
      <c r="B49" s="22" t="s">
        <v>67</v>
      </c>
      <c r="S49" s="67"/>
      <c r="T49" s="67"/>
      <c r="U49" s="1"/>
      <c r="V49" s="67"/>
      <c r="W49" s="67"/>
      <c r="X49" s="67"/>
      <c r="Y49" s="1"/>
      <c r="Z49" s="67"/>
      <c r="AA49" s="67"/>
      <c r="AB49" s="67"/>
      <c r="AC49" s="1"/>
      <c r="AD49" s="67"/>
      <c r="AE49" s="67"/>
      <c r="AF49" s="67"/>
      <c r="AG49" s="1"/>
    </row>
    <row r="50" spans="1:33" ht="21.95" customHeight="1" x14ac:dyDescent="0.2">
      <c r="B50" s="26" t="s">
        <v>19</v>
      </c>
      <c r="C50" s="315">
        <v>-13.551133567378937</v>
      </c>
      <c r="D50" s="316">
        <v>-6.9253433106497635</v>
      </c>
      <c r="E50" s="316">
        <v>16.686940772565979</v>
      </c>
      <c r="F50" s="316">
        <v>6.4647137150398315</v>
      </c>
      <c r="G50" s="316">
        <v>-9.1950838306337026</v>
      </c>
      <c r="H50" s="390">
        <v>-1.4691451482069413</v>
      </c>
      <c r="I50" s="316">
        <v>-10.886438088804722</v>
      </c>
      <c r="J50" s="316">
        <v>1.1800458434589718</v>
      </c>
      <c r="K50" s="316">
        <v>12.855359866896293</v>
      </c>
      <c r="L50" s="316">
        <v>35.501436243212666</v>
      </c>
      <c r="M50" s="316">
        <v>-6.4710476402910766</v>
      </c>
      <c r="N50" s="316">
        <v>0.45287067240812945</v>
      </c>
      <c r="O50" s="316">
        <v>16.694340338726409</v>
      </c>
      <c r="P50" s="316">
        <v>2.5017525411957209</v>
      </c>
      <c r="Q50" s="316">
        <v>-24.689184388962051</v>
      </c>
      <c r="R50" s="316">
        <v>-13.600011117376276</v>
      </c>
      <c r="S50" s="316">
        <v>16.537706251848672</v>
      </c>
      <c r="T50" s="390">
        <v>1.1012150356448775</v>
      </c>
      <c r="U50" s="77"/>
      <c r="V50" s="315">
        <v>-6.573931704377121</v>
      </c>
      <c r="W50" s="316">
        <v>2.2041044786358119</v>
      </c>
      <c r="X50" s="317">
        <v>2.3010064820558873</v>
      </c>
      <c r="Y50" s="77"/>
      <c r="Z50" s="315">
        <v>1.8934344441849702</v>
      </c>
      <c r="AA50" s="316">
        <v>-1.5083263479030897</v>
      </c>
      <c r="AB50" s="317">
        <v>0.72276059554917793</v>
      </c>
      <c r="AC50" s="77"/>
      <c r="AD50" s="315">
        <v>-6.573931704377121</v>
      </c>
      <c r="AE50" s="316">
        <v>2.2041044786358119</v>
      </c>
      <c r="AF50" s="317">
        <v>2.3010064820558873</v>
      </c>
      <c r="AG50" s="77"/>
    </row>
    <row r="51" spans="1:33" ht="21.95" customHeight="1" x14ac:dyDescent="0.2">
      <c r="B51" s="27" t="s">
        <v>34</v>
      </c>
      <c r="C51" s="174">
        <v>-4.961118731479977</v>
      </c>
      <c r="D51" s="64">
        <v>-0.75175280516300125</v>
      </c>
      <c r="E51" s="64">
        <v>4.3526804742533836</v>
      </c>
      <c r="F51" s="64">
        <v>7.9226610167246063</v>
      </c>
      <c r="G51" s="64">
        <v>8.3434555581352203</v>
      </c>
      <c r="H51" s="391">
        <v>6.1822735844247481</v>
      </c>
      <c r="I51" s="64">
        <v>7.3467122901325554</v>
      </c>
      <c r="J51" s="64">
        <v>-0.73907200156026664</v>
      </c>
      <c r="K51" s="64">
        <v>-5.0963238341426127</v>
      </c>
      <c r="L51" s="64">
        <v>22.091665317164995</v>
      </c>
      <c r="M51" s="64">
        <v>-4.6529487039712247</v>
      </c>
      <c r="N51" s="64">
        <v>-10.517779618365196</v>
      </c>
      <c r="O51" s="64">
        <v>1.415485210493044</v>
      </c>
      <c r="P51" s="64">
        <v>-9.2465201923144829</v>
      </c>
      <c r="Q51" s="64">
        <v>-13.193255096129246</v>
      </c>
      <c r="R51" s="64">
        <v>-3.6439227952974242</v>
      </c>
      <c r="S51" s="64">
        <v>11.996402316637061</v>
      </c>
      <c r="T51" s="391">
        <v>3.4701335608207633</v>
      </c>
      <c r="U51" s="77"/>
      <c r="V51" s="174">
        <v>-0.26732895289486835</v>
      </c>
      <c r="W51" s="64">
        <v>-3.6790021849749173</v>
      </c>
      <c r="X51" s="175">
        <v>-0.29614155678613946</v>
      </c>
      <c r="Y51" s="77"/>
      <c r="Z51" s="174">
        <v>-15.960283178170156</v>
      </c>
      <c r="AA51" s="64">
        <v>7.6066108482604831</v>
      </c>
      <c r="AB51" s="175">
        <v>3.3785932663416909</v>
      </c>
      <c r="AC51" s="77"/>
      <c r="AD51" s="174">
        <v>-0.26732895289486835</v>
      </c>
      <c r="AE51" s="64">
        <v>-3.6790021849749173</v>
      </c>
      <c r="AF51" s="175">
        <v>-0.29614155678613946</v>
      </c>
      <c r="AG51" s="77"/>
    </row>
    <row r="52" spans="1:33" ht="21.95" customHeight="1" x14ac:dyDescent="0.2">
      <c r="B52" s="29" t="s">
        <v>83</v>
      </c>
      <c r="C52" s="318">
        <v>-9.0384216661963741</v>
      </c>
      <c r="D52" s="77">
        <v>-6.2203521774035462</v>
      </c>
      <c r="E52" s="77">
        <v>11.819782915343357</v>
      </c>
      <c r="F52" s="77">
        <v>-1.3509186003915095</v>
      </c>
      <c r="G52" s="77">
        <v>-16.187908442163192</v>
      </c>
      <c r="H52" s="392">
        <v>-7.2059285173903076</v>
      </c>
      <c r="I52" s="77">
        <v>-16.985289991614579</v>
      </c>
      <c r="J52" s="77">
        <v>1.9334071155957067</v>
      </c>
      <c r="K52" s="77">
        <v>18.915688439363763</v>
      </c>
      <c r="L52" s="77">
        <v>10.983363107790391</v>
      </c>
      <c r="M52" s="77">
        <v>-1.9068224047347784</v>
      </c>
      <c r="N52" s="77">
        <v>12.260145360724044</v>
      </c>
      <c r="O52" s="77">
        <v>15.065603735433287</v>
      </c>
      <c r="P52" s="77">
        <v>12.945258692397996</v>
      </c>
      <c r="Q52" s="77">
        <v>-13.243129097321845</v>
      </c>
      <c r="R52" s="77">
        <v>-10.332600299750132</v>
      </c>
      <c r="S52" s="77">
        <v>4.0548659076086944</v>
      </c>
      <c r="T52" s="392">
        <v>-2.2894708294847348</v>
      </c>
      <c r="U52" s="77"/>
      <c r="V52" s="318">
        <v>-6.3235073174016216</v>
      </c>
      <c r="W52" s="77">
        <v>6.1078132465476225</v>
      </c>
      <c r="X52" s="319">
        <v>2.6048621181080236</v>
      </c>
      <c r="Y52" s="77"/>
      <c r="Z52" s="318">
        <v>21.244380987337813</v>
      </c>
      <c r="AA52" s="77">
        <v>-8.4706107964364659</v>
      </c>
      <c r="AB52" s="319">
        <v>-2.5690354132945652</v>
      </c>
      <c r="AC52" s="77"/>
      <c r="AD52" s="318">
        <v>-6.3235073174016216</v>
      </c>
      <c r="AE52" s="77">
        <v>6.1078132465476225</v>
      </c>
      <c r="AF52" s="319">
        <v>2.6048621181080236</v>
      </c>
      <c r="AG52" s="77"/>
    </row>
    <row r="53" spans="1:33" ht="21.95" customHeight="1" x14ac:dyDescent="0.2">
      <c r="A53" s="20"/>
      <c r="B53" s="28" t="s">
        <v>23</v>
      </c>
      <c r="C53" s="176" t="s">
        <v>141</v>
      </c>
      <c r="D53" s="177" t="s">
        <v>155</v>
      </c>
      <c r="E53" s="177" t="s">
        <v>142</v>
      </c>
      <c r="F53" s="177" t="s">
        <v>146</v>
      </c>
      <c r="G53" s="177" t="s">
        <v>157</v>
      </c>
      <c r="H53" s="393" t="s">
        <v>155</v>
      </c>
      <c r="I53" s="177" t="s">
        <v>141</v>
      </c>
      <c r="J53" s="177" t="s">
        <v>155</v>
      </c>
      <c r="K53" s="177" t="s">
        <v>142</v>
      </c>
      <c r="L53" s="177" t="s">
        <v>143</v>
      </c>
      <c r="M53" s="177" t="s">
        <v>155</v>
      </c>
      <c r="N53" s="177" t="s">
        <v>142</v>
      </c>
      <c r="O53" s="177" t="s">
        <v>146</v>
      </c>
      <c r="P53" s="177" t="s">
        <v>146</v>
      </c>
      <c r="Q53" s="177" t="s">
        <v>141</v>
      </c>
      <c r="R53" s="177" t="s">
        <v>141</v>
      </c>
      <c r="S53" s="177" t="s">
        <v>146</v>
      </c>
      <c r="T53" s="393" t="s">
        <v>146</v>
      </c>
      <c r="U53" s="77"/>
      <c r="V53" s="176" t="s">
        <v>155</v>
      </c>
      <c r="W53" s="177" t="s">
        <v>143</v>
      </c>
      <c r="X53" s="178" t="s">
        <v>155</v>
      </c>
      <c r="Y53" s="77"/>
      <c r="Z53" s="176" t="s">
        <v>142</v>
      </c>
      <c r="AA53" s="177" t="s">
        <v>157</v>
      </c>
      <c r="AB53" s="178" t="s">
        <v>155</v>
      </c>
      <c r="AC53" s="77"/>
      <c r="AD53" s="176" t="s">
        <v>155</v>
      </c>
      <c r="AE53" s="177" t="s">
        <v>143</v>
      </c>
      <c r="AF53" s="178" t="s">
        <v>155</v>
      </c>
      <c r="AG53" s="77"/>
    </row>
    <row r="54" spans="1:33" ht="9.9499999999999993" customHeight="1" x14ac:dyDescent="0.2">
      <c r="A54" s="20"/>
      <c r="B54" s="103"/>
      <c r="C54" s="77"/>
      <c r="D54" s="77"/>
      <c r="E54" s="77"/>
      <c r="F54" s="77"/>
      <c r="G54" s="77"/>
      <c r="H54" s="77"/>
      <c r="I54" s="77"/>
      <c r="J54" s="77"/>
      <c r="K54" s="77"/>
      <c r="L54" s="77"/>
      <c r="M54" s="77"/>
      <c r="N54" s="77"/>
      <c r="O54" s="77"/>
      <c r="P54" s="77"/>
      <c r="Q54" s="77"/>
      <c r="R54" s="77"/>
      <c r="S54" s="77"/>
      <c r="T54" s="77"/>
      <c r="U54" s="77"/>
      <c r="V54" s="77"/>
      <c r="W54" s="77"/>
      <c r="X54" s="77"/>
      <c r="Y54" s="77"/>
      <c r="Z54" s="77"/>
      <c r="AA54" s="77"/>
      <c r="AB54" s="77"/>
      <c r="AC54" s="77"/>
      <c r="AD54" s="77"/>
      <c r="AE54" s="77"/>
      <c r="AF54" s="77"/>
      <c r="AG54" s="77"/>
    </row>
    <row r="55" spans="1:33" ht="9.9499999999999993" customHeight="1" x14ac:dyDescent="0.25">
      <c r="B55" s="396" t="s">
        <v>84</v>
      </c>
      <c r="C55" s="396"/>
      <c r="D55" s="396"/>
      <c r="E55" s="396"/>
      <c r="F55" s="396"/>
      <c r="G55" s="396"/>
      <c r="H55" s="396"/>
      <c r="I55" s="396"/>
      <c r="J55" s="396"/>
      <c r="K55" s="396"/>
      <c r="L55" s="396"/>
      <c r="M55" s="396"/>
      <c r="N55" s="396"/>
      <c r="O55" s="396"/>
      <c r="P55" s="396"/>
      <c r="Q55" s="396"/>
      <c r="R55" s="396"/>
      <c r="S55" s="396"/>
      <c r="T55" s="396"/>
      <c r="AD55" s="149"/>
      <c r="AE55" s="150"/>
      <c r="AF55" s="3"/>
    </row>
    <row r="56" spans="1:33" ht="9.9499999999999993" customHeight="1" x14ac:dyDescent="0.25">
      <c r="B56" s="103"/>
      <c r="C56" s="3"/>
      <c r="D56" s="3"/>
      <c r="E56" s="3"/>
      <c r="AD56" s="102"/>
    </row>
    <row r="57" spans="1:33" ht="24.95" customHeight="1" x14ac:dyDescent="0.2">
      <c r="B57" s="495" t="s">
        <v>106</v>
      </c>
      <c r="C57" s="495"/>
      <c r="D57" s="495"/>
      <c r="E57" s="495"/>
      <c r="F57" s="495"/>
      <c r="G57" s="495"/>
      <c r="H57" s="495"/>
      <c r="I57" s="495"/>
      <c r="J57" s="495"/>
      <c r="K57" s="495"/>
      <c r="L57" s="495"/>
      <c r="M57" s="495"/>
      <c r="N57" s="495"/>
      <c r="O57" s="495"/>
      <c r="P57" s="495"/>
      <c r="Q57" s="495"/>
      <c r="R57" s="495"/>
      <c r="S57" s="495"/>
      <c r="T57" s="495"/>
      <c r="U57" s="495"/>
      <c r="V57" s="495"/>
      <c r="W57" s="495"/>
      <c r="X57" s="495"/>
      <c r="Y57" s="495"/>
      <c r="Z57" s="495"/>
      <c r="AA57" s="495"/>
      <c r="AB57" s="495"/>
      <c r="AC57" s="495"/>
      <c r="AD57" s="495"/>
      <c r="AE57" s="495"/>
      <c r="AF57" s="495"/>
    </row>
    <row r="59" spans="1:33" s="181" customFormat="1" x14ac:dyDescent="0.2">
      <c r="A59" s="397"/>
      <c r="B59" s="397" t="s">
        <v>90</v>
      </c>
      <c r="C59" s="397"/>
      <c r="D59" s="397"/>
      <c r="E59" s="397"/>
      <c r="F59" s="397"/>
      <c r="G59" s="397"/>
      <c r="H59" s="397"/>
      <c r="I59" s="397"/>
      <c r="J59" s="397"/>
      <c r="K59" s="397"/>
      <c r="L59" s="397"/>
      <c r="M59" s="397"/>
      <c r="N59" s="397"/>
      <c r="O59" s="397"/>
      <c r="P59" s="397"/>
      <c r="Q59" s="397"/>
      <c r="R59" s="397"/>
      <c r="S59" s="397"/>
      <c r="T59" s="397"/>
      <c r="U59" s="397"/>
      <c r="V59" s="397"/>
      <c r="W59" s="397"/>
      <c r="X59" s="397"/>
      <c r="Y59" s="397"/>
      <c r="Z59" s="397"/>
      <c r="AA59" s="397"/>
      <c r="AB59" s="397"/>
      <c r="AC59" s="397"/>
      <c r="AD59" s="397"/>
      <c r="AE59" s="397"/>
      <c r="AF59" s="397"/>
      <c r="AG59" s="397"/>
    </row>
    <row r="60" spans="1:33" s="181" customFormat="1" x14ac:dyDescent="0.2">
      <c r="A60" s="397"/>
      <c r="B60" s="397" t="s">
        <v>91</v>
      </c>
      <c r="C60" s="397">
        <v>100</v>
      </c>
      <c r="D60" s="397">
        <v>100</v>
      </c>
      <c r="E60" s="397">
        <v>100</v>
      </c>
      <c r="F60" s="397">
        <v>100</v>
      </c>
      <c r="G60" s="397">
        <v>100</v>
      </c>
      <c r="H60" s="397">
        <v>100</v>
      </c>
      <c r="I60" s="397">
        <v>100</v>
      </c>
      <c r="J60" s="397">
        <v>100</v>
      </c>
      <c r="K60" s="397">
        <v>100</v>
      </c>
      <c r="L60" s="397">
        <v>100</v>
      </c>
      <c r="M60" s="397">
        <v>100</v>
      </c>
      <c r="N60" s="397">
        <v>100</v>
      </c>
      <c r="O60" s="397">
        <v>100</v>
      </c>
      <c r="P60" s="397">
        <v>100</v>
      </c>
      <c r="Q60" s="397">
        <v>100</v>
      </c>
      <c r="R60" s="397">
        <v>100</v>
      </c>
      <c r="S60" s="397">
        <v>100</v>
      </c>
      <c r="T60" s="397">
        <v>100</v>
      </c>
      <c r="U60" s="397"/>
      <c r="V60" s="397"/>
      <c r="W60" s="397"/>
      <c r="X60" s="397"/>
      <c r="Y60" s="397"/>
      <c r="Z60" s="397"/>
      <c r="AA60" s="397"/>
      <c r="AB60" s="397"/>
      <c r="AC60" s="397"/>
      <c r="AD60" s="397"/>
      <c r="AE60" s="397"/>
      <c r="AF60" s="397"/>
      <c r="AG60" s="397"/>
    </row>
    <row r="61" spans="1:33" s="181" customFormat="1" x14ac:dyDescent="0.2">
      <c r="A61" s="397"/>
      <c r="B61" s="397" t="s">
        <v>92</v>
      </c>
      <c r="C61" s="397"/>
      <c r="D61" s="397"/>
      <c r="E61" s="397"/>
      <c r="F61" s="397"/>
      <c r="G61" s="397"/>
      <c r="H61" s="397"/>
      <c r="I61" s="397"/>
      <c r="J61" s="397"/>
      <c r="K61" s="397"/>
      <c r="L61" s="397"/>
      <c r="M61" s="397"/>
      <c r="N61" s="397"/>
      <c r="O61" s="397"/>
      <c r="P61" s="397"/>
      <c r="Q61" s="397"/>
      <c r="R61" s="397"/>
      <c r="S61" s="397"/>
      <c r="T61" s="397"/>
      <c r="U61" s="397"/>
      <c r="V61" s="397"/>
      <c r="W61" s="397"/>
      <c r="X61" s="397"/>
      <c r="Y61" s="397"/>
      <c r="Z61" s="397"/>
      <c r="AA61" s="397"/>
      <c r="AB61" s="397"/>
      <c r="AC61" s="397"/>
      <c r="AD61" s="397"/>
      <c r="AE61" s="397"/>
      <c r="AF61" s="397"/>
      <c r="AG61" s="397"/>
    </row>
    <row r="62" spans="1:33" s="181" customFormat="1" x14ac:dyDescent="0.2">
      <c r="A62" s="397"/>
      <c r="B62" s="397"/>
      <c r="C62" s="397"/>
      <c r="D62" s="397"/>
      <c r="E62" s="397"/>
      <c r="F62" s="397"/>
      <c r="G62" s="397"/>
      <c r="H62" s="397"/>
      <c r="I62" s="397"/>
      <c r="J62" s="397"/>
      <c r="K62" s="397"/>
      <c r="L62" s="397"/>
      <c r="M62" s="397"/>
      <c r="N62" s="397"/>
      <c r="O62" s="397"/>
      <c r="P62" s="397"/>
      <c r="Q62" s="397"/>
      <c r="R62" s="397"/>
      <c r="S62" s="397"/>
      <c r="T62" s="397"/>
      <c r="U62" s="397"/>
      <c r="V62" s="397"/>
      <c r="W62" s="397"/>
      <c r="X62" s="397"/>
      <c r="Y62" s="397"/>
      <c r="Z62" s="397"/>
      <c r="AA62" s="397"/>
      <c r="AB62" s="397"/>
      <c r="AC62" s="397"/>
      <c r="AD62" s="397"/>
      <c r="AE62" s="397"/>
      <c r="AF62" s="397"/>
      <c r="AG62" s="397"/>
    </row>
    <row r="63" spans="1:33" s="181" customFormat="1" x14ac:dyDescent="0.2">
      <c r="A63" s="397"/>
      <c r="B63" s="397"/>
      <c r="C63" s="397"/>
      <c r="D63" s="397"/>
      <c r="E63" s="397"/>
      <c r="F63" s="397"/>
      <c r="G63" s="397"/>
      <c r="H63" s="397"/>
      <c r="I63" s="397"/>
      <c r="J63" s="397"/>
      <c r="K63" s="397"/>
      <c r="L63" s="397"/>
      <c r="M63" s="397"/>
      <c r="N63" s="397"/>
      <c r="O63" s="397"/>
      <c r="P63" s="397"/>
      <c r="Q63" s="397"/>
      <c r="R63" s="397"/>
      <c r="S63" s="397"/>
      <c r="T63" s="397"/>
      <c r="U63" s="397"/>
      <c r="V63" s="397"/>
      <c r="W63" s="397"/>
      <c r="X63" s="397"/>
      <c r="Y63" s="397"/>
      <c r="Z63" s="397"/>
      <c r="AA63" s="397"/>
      <c r="AB63" s="397"/>
      <c r="AC63" s="397"/>
      <c r="AD63" s="397"/>
      <c r="AE63" s="397"/>
      <c r="AF63" s="397"/>
      <c r="AG63" s="397"/>
    </row>
    <row r="64" spans="1:33" s="181" customFormat="1" x14ac:dyDescent="0.2">
      <c r="A64" s="397"/>
      <c r="B64" s="397"/>
      <c r="C64" s="397"/>
      <c r="D64" s="397"/>
      <c r="E64" s="397"/>
      <c r="F64" s="397"/>
      <c r="G64" s="397"/>
      <c r="H64" s="397"/>
      <c r="I64" s="397"/>
      <c r="J64" s="397"/>
      <c r="K64" s="397"/>
      <c r="L64" s="397"/>
      <c r="M64" s="397"/>
      <c r="N64" s="397"/>
      <c r="O64" s="397"/>
      <c r="P64" s="397"/>
      <c r="Q64" s="397"/>
      <c r="R64" s="397"/>
      <c r="S64" s="397"/>
      <c r="T64" s="397"/>
      <c r="U64" s="397"/>
      <c r="V64" s="397"/>
      <c r="W64" s="397"/>
      <c r="X64" s="397"/>
      <c r="Y64" s="397"/>
      <c r="Z64" s="397"/>
      <c r="AA64" s="397"/>
      <c r="AB64" s="397"/>
      <c r="AC64" s="397"/>
      <c r="AD64" s="397"/>
      <c r="AE64" s="397"/>
      <c r="AF64" s="397"/>
      <c r="AG64" s="397"/>
    </row>
    <row r="65" spans="1:33" s="181" customFormat="1" x14ac:dyDescent="0.2">
      <c r="A65" s="397"/>
      <c r="B65" s="397"/>
      <c r="C65" s="397"/>
      <c r="D65" s="397"/>
      <c r="E65" s="397"/>
      <c r="F65" s="397"/>
      <c r="G65" s="397"/>
      <c r="H65" s="397"/>
      <c r="I65" s="397"/>
      <c r="J65" s="397"/>
      <c r="K65" s="397"/>
      <c r="L65" s="397"/>
      <c r="M65" s="397"/>
      <c r="N65" s="397"/>
      <c r="O65" s="397"/>
      <c r="P65" s="397"/>
      <c r="Q65" s="397"/>
      <c r="R65" s="397"/>
      <c r="S65" s="397"/>
      <c r="T65" s="397"/>
      <c r="U65" s="397"/>
      <c r="V65" s="397"/>
      <c r="W65" s="397"/>
      <c r="X65" s="397"/>
      <c r="Y65" s="397"/>
      <c r="Z65" s="397"/>
      <c r="AA65" s="397"/>
      <c r="AB65" s="397"/>
      <c r="AC65" s="397"/>
      <c r="AD65" s="397"/>
      <c r="AE65" s="397"/>
      <c r="AF65" s="397"/>
      <c r="AG65" s="397"/>
    </row>
    <row r="66" spans="1:33" s="181" customFormat="1" ht="10.5" customHeight="1" x14ac:dyDescent="0.2">
      <c r="A66" s="397"/>
      <c r="B66" s="397"/>
      <c r="C66" s="397"/>
      <c r="D66" s="397"/>
      <c r="E66" s="397"/>
      <c r="F66" s="397"/>
      <c r="G66" s="397"/>
      <c r="H66" s="397"/>
      <c r="I66" s="397"/>
      <c r="J66" s="397"/>
      <c r="K66" s="397"/>
      <c r="L66" s="397"/>
      <c r="M66" s="397"/>
      <c r="N66" s="397"/>
      <c r="O66" s="397"/>
      <c r="P66" s="397"/>
      <c r="Q66" s="397"/>
      <c r="R66" s="397"/>
      <c r="S66" s="397"/>
      <c r="T66" s="397"/>
      <c r="U66" s="397"/>
      <c r="V66" s="397"/>
      <c r="W66" s="397"/>
      <c r="X66" s="397"/>
      <c r="Y66" s="397"/>
      <c r="Z66" s="397"/>
      <c r="AA66" s="397"/>
      <c r="AB66" s="397"/>
      <c r="AC66" s="397"/>
      <c r="AD66" s="397"/>
      <c r="AE66" s="397"/>
      <c r="AF66" s="397"/>
      <c r="AG66" s="397"/>
    </row>
    <row r="67" spans="1:33" s="181" customFormat="1" x14ac:dyDescent="0.2">
      <c r="A67" s="397"/>
      <c r="B67" s="397" t="s">
        <v>36</v>
      </c>
      <c r="C67" s="397"/>
      <c r="D67" s="397"/>
      <c r="E67" s="397"/>
      <c r="F67" s="397"/>
      <c r="G67" s="397"/>
      <c r="H67" s="397"/>
      <c r="I67" s="397"/>
      <c r="J67" s="397"/>
      <c r="K67" s="397"/>
      <c r="L67" s="397"/>
      <c r="M67" s="397"/>
      <c r="N67" s="397"/>
      <c r="O67" s="397"/>
      <c r="P67" s="397"/>
      <c r="Q67" s="397"/>
      <c r="R67" s="397"/>
      <c r="S67" s="397"/>
      <c r="T67" s="397"/>
      <c r="U67" s="397"/>
      <c r="V67" s="397"/>
      <c r="W67" s="397"/>
      <c r="X67" s="397"/>
      <c r="Y67" s="397"/>
      <c r="Z67" s="397"/>
      <c r="AA67" s="397"/>
      <c r="AB67" s="397"/>
      <c r="AC67" s="397"/>
      <c r="AD67" s="397"/>
      <c r="AE67" s="397"/>
      <c r="AF67" s="397"/>
      <c r="AG67" s="397"/>
    </row>
    <row r="68" spans="1:33" s="181" customFormat="1" x14ac:dyDescent="0.2">
      <c r="A68" s="397"/>
      <c r="B68" s="397" t="s">
        <v>43</v>
      </c>
      <c r="C68" s="397"/>
      <c r="D68" s="397"/>
      <c r="E68" s="397"/>
      <c r="F68" s="397"/>
      <c r="G68" s="397"/>
      <c r="H68" s="397"/>
      <c r="I68" s="397"/>
      <c r="J68" s="397"/>
      <c r="K68" s="397"/>
      <c r="L68" s="397"/>
      <c r="M68" s="397"/>
      <c r="N68" s="397"/>
      <c r="O68" s="397"/>
      <c r="P68" s="397"/>
      <c r="Q68" s="397"/>
      <c r="R68" s="397"/>
      <c r="S68" s="397"/>
      <c r="T68" s="397"/>
      <c r="U68" s="397"/>
      <c r="V68" s="397"/>
      <c r="W68" s="397"/>
      <c r="X68" s="397"/>
      <c r="Y68" s="397"/>
      <c r="Z68" s="397"/>
      <c r="AA68" s="397"/>
      <c r="AB68" s="397"/>
      <c r="AC68" s="397"/>
      <c r="AD68" s="397"/>
      <c r="AE68" s="397"/>
      <c r="AF68" s="397"/>
      <c r="AG68" s="397"/>
    </row>
    <row r="69" spans="1:33" s="181" customFormat="1" x14ac:dyDescent="0.2">
      <c r="A69" s="397"/>
      <c r="B69" s="397" t="s">
        <v>44</v>
      </c>
      <c r="C69" s="397"/>
      <c r="D69" s="397"/>
      <c r="E69" s="397"/>
      <c r="F69" s="397"/>
      <c r="G69" s="397"/>
      <c r="H69" s="397"/>
      <c r="I69" s="397"/>
      <c r="J69" s="397"/>
      <c r="K69" s="397"/>
      <c r="L69" s="397"/>
      <c r="M69" s="397"/>
      <c r="N69" s="397"/>
      <c r="O69" s="397"/>
      <c r="P69" s="397"/>
      <c r="Q69" s="397"/>
      <c r="R69" s="397"/>
      <c r="S69" s="397"/>
      <c r="T69" s="397"/>
      <c r="U69" s="397"/>
      <c r="V69" s="397"/>
      <c r="W69" s="397"/>
      <c r="X69" s="397"/>
      <c r="Y69" s="397"/>
      <c r="Z69" s="397"/>
      <c r="AA69" s="397"/>
      <c r="AB69" s="397"/>
      <c r="AC69" s="397"/>
      <c r="AD69" s="397"/>
      <c r="AE69" s="397"/>
      <c r="AF69" s="397"/>
      <c r="AG69" s="397"/>
    </row>
    <row r="70" spans="1:33" s="181" customFormat="1" x14ac:dyDescent="0.2">
      <c r="A70" s="397"/>
      <c r="B70" s="397"/>
      <c r="C70" s="397"/>
      <c r="D70" s="397"/>
      <c r="E70" s="397"/>
      <c r="F70" s="397"/>
      <c r="G70" s="397"/>
      <c r="H70" s="397"/>
      <c r="I70" s="397"/>
      <c r="J70" s="397"/>
      <c r="K70" s="397"/>
      <c r="L70" s="397"/>
      <c r="M70" s="397"/>
      <c r="N70" s="397"/>
      <c r="O70" s="397"/>
      <c r="P70" s="397"/>
      <c r="Q70" s="397"/>
      <c r="R70" s="397"/>
      <c r="S70" s="397"/>
      <c r="T70" s="397"/>
      <c r="U70" s="397"/>
      <c r="V70" s="397"/>
      <c r="W70" s="397"/>
      <c r="X70" s="397"/>
      <c r="Y70" s="397"/>
      <c r="Z70" s="397"/>
      <c r="AA70" s="397"/>
      <c r="AB70" s="397"/>
      <c r="AC70" s="397"/>
      <c r="AD70" s="397"/>
      <c r="AE70" s="397"/>
      <c r="AF70" s="397"/>
      <c r="AG70" s="397"/>
    </row>
    <row r="71" spans="1:33" s="181" customFormat="1" x14ac:dyDescent="0.2">
      <c r="A71" s="397"/>
      <c r="B71" s="397"/>
      <c r="C71" s="397"/>
      <c r="D71" s="397"/>
      <c r="E71" s="397"/>
      <c r="F71" s="397"/>
      <c r="G71" s="397"/>
      <c r="H71" s="397"/>
      <c r="I71" s="397"/>
      <c r="J71" s="397"/>
      <c r="K71" s="397"/>
      <c r="L71" s="397"/>
      <c r="M71" s="397"/>
      <c r="N71" s="397"/>
      <c r="O71" s="397"/>
      <c r="P71" s="397"/>
      <c r="Q71" s="397"/>
      <c r="R71" s="397"/>
      <c r="S71" s="397"/>
      <c r="T71" s="397"/>
      <c r="U71" s="397"/>
      <c r="V71" s="397"/>
      <c r="W71" s="397"/>
      <c r="X71" s="397"/>
      <c r="Y71" s="397"/>
      <c r="Z71" s="397"/>
      <c r="AA71" s="397"/>
      <c r="AB71" s="397"/>
      <c r="AC71" s="397"/>
      <c r="AD71" s="397"/>
      <c r="AE71" s="397"/>
      <c r="AF71" s="397"/>
      <c r="AG71" s="397"/>
    </row>
    <row r="72" spans="1:33" s="181" customFormat="1" x14ac:dyDescent="0.2">
      <c r="A72" s="397"/>
      <c r="B72" s="397"/>
      <c r="C72" s="397"/>
      <c r="D72" s="397"/>
      <c r="E72" s="397"/>
      <c r="F72" s="397"/>
      <c r="G72" s="397"/>
      <c r="H72" s="397"/>
      <c r="I72" s="397"/>
      <c r="J72" s="397"/>
      <c r="K72" s="397"/>
      <c r="L72" s="397"/>
      <c r="M72" s="397"/>
      <c r="N72" s="397"/>
      <c r="O72" s="397"/>
      <c r="P72" s="397"/>
      <c r="Q72" s="397"/>
      <c r="R72" s="397"/>
      <c r="S72" s="397"/>
      <c r="T72" s="397"/>
      <c r="U72" s="397"/>
      <c r="V72" s="397"/>
      <c r="W72" s="397"/>
      <c r="X72" s="397"/>
      <c r="Y72" s="397"/>
      <c r="Z72" s="397"/>
      <c r="AA72" s="397"/>
      <c r="AB72" s="397"/>
      <c r="AC72" s="397"/>
      <c r="AD72" s="397"/>
      <c r="AE72" s="397"/>
      <c r="AF72" s="397"/>
      <c r="AG72" s="397"/>
    </row>
    <row r="73" spans="1:33" s="181" customFormat="1" x14ac:dyDescent="0.2">
      <c r="A73" s="397"/>
      <c r="B73" s="397"/>
      <c r="C73" s="397"/>
      <c r="D73" s="397"/>
      <c r="E73" s="397"/>
      <c r="F73" s="397"/>
      <c r="G73" s="397"/>
      <c r="H73" s="397"/>
      <c r="I73" s="397"/>
      <c r="J73" s="397"/>
      <c r="K73" s="397"/>
      <c r="L73" s="397"/>
      <c r="M73" s="397"/>
      <c r="N73" s="397"/>
      <c r="O73" s="397"/>
      <c r="P73" s="397"/>
      <c r="Q73" s="397"/>
      <c r="R73" s="397"/>
      <c r="S73" s="397"/>
      <c r="T73" s="397"/>
      <c r="U73" s="397"/>
      <c r="V73" s="397"/>
      <c r="W73" s="397"/>
      <c r="X73" s="397"/>
      <c r="Y73" s="397"/>
      <c r="Z73" s="397"/>
      <c r="AA73" s="397"/>
      <c r="AB73" s="397"/>
      <c r="AC73" s="397"/>
      <c r="AD73" s="397"/>
      <c r="AE73" s="397"/>
      <c r="AF73" s="397"/>
      <c r="AG73" s="397"/>
    </row>
    <row r="74" spans="1:33" s="181" customFormat="1" x14ac:dyDescent="0.2"/>
    <row r="75" spans="1:33" s="181" customFormat="1" x14ac:dyDescent="0.2"/>
    <row r="76" spans="1:33" s="181" customFormat="1" x14ac:dyDescent="0.2"/>
    <row r="77" spans="1:33" s="181" customFormat="1" x14ac:dyDescent="0.2"/>
    <row r="78" spans="1:33" s="181" customFormat="1" x14ac:dyDescent="0.2"/>
    <row r="79" spans="1:33" s="181" customFormat="1" x14ac:dyDescent="0.2"/>
    <row r="80" spans="1:33" s="181" customFormat="1" x14ac:dyDescent="0.2"/>
    <row r="81" s="181" customFormat="1" x14ac:dyDescent="0.2"/>
    <row r="82" s="181" customFormat="1" x14ac:dyDescent="0.2"/>
    <row r="83" s="181" customFormat="1" x14ac:dyDescent="0.2"/>
    <row r="84" s="181" customFormat="1" x14ac:dyDescent="0.2"/>
    <row r="85" s="181" customFormat="1" x14ac:dyDescent="0.2"/>
    <row r="86" s="181" customFormat="1" x14ac:dyDescent="0.2"/>
    <row r="87" s="181" customFormat="1" x14ac:dyDescent="0.2"/>
    <row r="88" s="181" customFormat="1" x14ac:dyDescent="0.2"/>
    <row r="89" s="181" customFormat="1" x14ac:dyDescent="0.2"/>
    <row r="90" s="181" customFormat="1" x14ac:dyDescent="0.2"/>
    <row r="91" s="181" customFormat="1" x14ac:dyDescent="0.2"/>
    <row r="92" s="181" customFormat="1" x14ac:dyDescent="0.2"/>
    <row r="93" s="181" customFormat="1" x14ac:dyDescent="0.2"/>
    <row r="94" s="181" customFormat="1" x14ac:dyDescent="0.2"/>
  </sheetData>
  <mergeCells count="25">
    <mergeCell ref="C43:H43"/>
    <mergeCell ref="I19:T19"/>
    <mergeCell ref="I31:T31"/>
    <mergeCell ref="I43:T43"/>
    <mergeCell ref="B57:AF57"/>
    <mergeCell ref="AA1:AF1"/>
    <mergeCell ref="AD43:AF43"/>
    <mergeCell ref="AD31:AF31"/>
    <mergeCell ref="B43:B44"/>
    <mergeCell ref="Z31:AB31"/>
    <mergeCell ref="Z43:AB43"/>
    <mergeCell ref="V31:X31"/>
    <mergeCell ref="B31:B32"/>
    <mergeCell ref="V43:X43"/>
    <mergeCell ref="B3:T3"/>
    <mergeCell ref="U3:AF3"/>
    <mergeCell ref="B4:AE4"/>
    <mergeCell ref="B19:B20"/>
    <mergeCell ref="C19:H19"/>
    <mergeCell ref="C31:H31"/>
    <mergeCell ref="Z19:AB19"/>
    <mergeCell ref="X18:AG18"/>
    <mergeCell ref="V19:X19"/>
    <mergeCell ref="AD19:AF19"/>
    <mergeCell ref="B2:AE2"/>
  </mergeCells>
  <phoneticPr fontId="0" type="noConversion"/>
  <printOptions horizontalCentered="1" verticalCentered="1"/>
  <pageMargins left="0.25" right="0.25" top="0.25" bottom="0.25" header="0" footer="0"/>
  <pageSetup scale="45" orientation="landscape" r:id="rId1"/>
  <headerFooter alignWithMargins="0"/>
  <rowBreaks count="1" manualBreakCount="1">
    <brk id="58" max="16383" man="1"/>
  </rowBreaks>
  <colBreaks count="1" manualBreakCount="1">
    <brk id="34"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5">
    <pageSetUpPr fitToPage="1"/>
  </sheetPr>
  <dimension ref="A1:BW153"/>
  <sheetViews>
    <sheetView showGridLines="0" zoomScale="85" workbookViewId="0"/>
  </sheetViews>
  <sheetFormatPr defaultRowHeight="12.75" x14ac:dyDescent="0.2"/>
  <cols>
    <col min="1" max="1" width="1" customWidth="1"/>
    <col min="2" max="2" width="1.28515625" style="18" customWidth="1"/>
    <col min="3" max="3" width="9" customWidth="1"/>
    <col min="4" max="4" width="40.7109375" customWidth="1"/>
    <col min="5" max="5" width="28.7109375" customWidth="1"/>
    <col min="6" max="6" width="11.7109375" customWidth="1"/>
    <col min="7" max="7" width="14.7109375" customWidth="1"/>
    <col min="8" max="44" width="2.7109375" customWidth="1"/>
    <col min="45" max="69" width="2.42578125" style="151" customWidth="1"/>
    <col min="70" max="75" width="9.140625" style="151" customWidth="1"/>
  </cols>
  <sheetData>
    <row r="1" spans="1:42" ht="23.25" customHeight="1" x14ac:dyDescent="0.35">
      <c r="B1" s="4" t="s">
        <v>110</v>
      </c>
      <c r="D1" s="4"/>
      <c r="E1" s="4"/>
    </row>
    <row r="2" spans="1:42" ht="15" customHeight="1" x14ac:dyDescent="0.2">
      <c r="B2"/>
      <c r="C2" s="500" t="s">
        <v>130</v>
      </c>
      <c r="D2" s="500"/>
      <c r="E2" s="500"/>
      <c r="F2" s="500"/>
      <c r="G2" s="500"/>
      <c r="H2" s="500"/>
      <c r="I2" s="500"/>
      <c r="J2" s="500"/>
      <c r="K2" s="500"/>
      <c r="L2" s="500"/>
      <c r="M2" s="500"/>
      <c r="N2" s="500"/>
      <c r="O2" s="500"/>
      <c r="P2" s="500"/>
      <c r="Q2" s="500"/>
      <c r="R2" s="500"/>
      <c r="S2" s="500"/>
      <c r="T2" s="500"/>
      <c r="U2" s="500"/>
      <c r="V2" s="500"/>
      <c r="W2" s="500"/>
      <c r="X2" s="500"/>
      <c r="Y2" s="500"/>
      <c r="Z2" s="500"/>
      <c r="AA2" s="500"/>
      <c r="AB2" s="500"/>
      <c r="AC2" s="500"/>
      <c r="AD2" s="500"/>
      <c r="AE2" s="500"/>
      <c r="AF2" s="500"/>
      <c r="AG2" s="500"/>
      <c r="AH2" s="500"/>
      <c r="AI2" s="500"/>
      <c r="AJ2" s="500"/>
      <c r="AK2" s="500"/>
      <c r="AL2" s="500"/>
      <c r="AM2" s="500"/>
      <c r="AN2" s="500"/>
      <c r="AO2" s="500"/>
      <c r="AP2" s="500"/>
    </row>
    <row r="3" spans="1:42" ht="15" customHeight="1" x14ac:dyDescent="0.2">
      <c r="B3"/>
      <c r="C3" s="500" t="s">
        <v>131</v>
      </c>
      <c r="D3" s="500"/>
      <c r="E3" s="500"/>
      <c r="F3" s="500"/>
      <c r="G3" s="500"/>
      <c r="H3" s="500"/>
      <c r="I3" s="500"/>
      <c r="J3" s="500"/>
      <c r="K3" s="500"/>
      <c r="L3" s="500"/>
      <c r="M3" s="500"/>
      <c r="N3" s="500"/>
      <c r="O3" s="500"/>
      <c r="P3" s="500"/>
      <c r="Q3" s="500"/>
      <c r="R3" s="500"/>
      <c r="S3" s="500"/>
      <c r="T3" s="500"/>
      <c r="U3" s="500"/>
      <c r="V3" s="500"/>
      <c r="W3" s="500"/>
      <c r="X3" s="500"/>
      <c r="Y3" s="500"/>
      <c r="Z3" s="500"/>
      <c r="AA3" s="500"/>
      <c r="AB3" s="500"/>
      <c r="AC3" s="500"/>
      <c r="AD3" s="500"/>
      <c r="AE3" s="500"/>
      <c r="AF3" s="500"/>
      <c r="AG3" s="500"/>
      <c r="AH3" s="500"/>
      <c r="AI3" s="500"/>
      <c r="AJ3" s="500"/>
      <c r="AK3" s="500"/>
      <c r="AL3" s="500"/>
      <c r="AM3" s="500"/>
      <c r="AN3" s="500"/>
      <c r="AO3" s="500"/>
      <c r="AP3" s="500"/>
    </row>
    <row r="4" spans="1:42" ht="15" customHeight="1" x14ac:dyDescent="0.2">
      <c r="B4"/>
      <c r="C4" s="500" t="s">
        <v>158</v>
      </c>
      <c r="D4" s="500"/>
      <c r="E4" s="500"/>
      <c r="F4" s="500"/>
      <c r="G4" s="500"/>
      <c r="H4" s="500"/>
      <c r="I4" s="500"/>
      <c r="J4" s="500"/>
      <c r="K4" s="500"/>
      <c r="L4" s="500"/>
      <c r="M4" s="500"/>
      <c r="N4" s="500"/>
      <c r="O4" s="500"/>
      <c r="P4" s="500"/>
      <c r="Q4" s="500"/>
      <c r="R4" s="500"/>
      <c r="S4" s="500"/>
      <c r="T4" s="500"/>
      <c r="U4" s="500"/>
      <c r="V4" s="500"/>
      <c r="W4" s="500"/>
      <c r="X4" s="500"/>
      <c r="Y4" s="500"/>
      <c r="Z4" s="500"/>
      <c r="AA4" s="500"/>
      <c r="AB4" s="500"/>
      <c r="AC4" s="500"/>
      <c r="AD4" s="500"/>
      <c r="AE4" s="500"/>
      <c r="AF4" s="500"/>
      <c r="AG4" s="500"/>
      <c r="AH4" s="500"/>
      <c r="AI4" s="500"/>
      <c r="AJ4" s="500"/>
      <c r="AK4" s="500"/>
      <c r="AL4" s="500"/>
      <c r="AM4" s="500"/>
      <c r="AN4" s="500"/>
      <c r="AO4" s="500"/>
      <c r="AP4" s="500"/>
    </row>
    <row r="5" spans="1:42" ht="12.75" customHeight="1" x14ac:dyDescent="0.2">
      <c r="C5" s="47"/>
      <c r="D5" s="47"/>
      <c r="E5" s="47"/>
    </row>
    <row r="6" spans="1:42" ht="18" customHeight="1" x14ac:dyDescent="0.25">
      <c r="B6" s="48"/>
      <c r="C6" s="48" t="s">
        <v>7</v>
      </c>
      <c r="D6" s="49"/>
      <c r="E6" s="49"/>
      <c r="F6" s="49"/>
      <c r="H6" s="518" t="s">
        <v>160</v>
      </c>
      <c r="I6" s="518"/>
      <c r="J6" s="518"/>
      <c r="K6" s="518"/>
      <c r="L6" s="518"/>
      <c r="M6" s="518"/>
      <c r="N6" s="518"/>
      <c r="O6" s="518"/>
      <c r="P6" s="518"/>
      <c r="Q6" s="518"/>
      <c r="R6" s="518"/>
      <c r="S6" s="518"/>
      <c r="T6" s="518"/>
      <c r="U6" s="518"/>
      <c r="Z6" s="518" t="s">
        <v>161</v>
      </c>
      <c r="AA6" s="518"/>
      <c r="AB6" s="518"/>
      <c r="AC6" s="518"/>
      <c r="AD6" s="518"/>
      <c r="AE6" s="518"/>
      <c r="AF6" s="518"/>
      <c r="AG6" s="518"/>
      <c r="AH6" s="518"/>
      <c r="AI6" s="518"/>
      <c r="AJ6" s="518"/>
      <c r="AK6" s="518"/>
      <c r="AL6" s="518"/>
      <c r="AM6" s="518"/>
    </row>
    <row r="7" spans="1:42" ht="15" customHeight="1" x14ac:dyDescent="0.2">
      <c r="D7" s="3" t="s">
        <v>162</v>
      </c>
      <c r="E7" s="51"/>
      <c r="F7" s="51"/>
      <c r="H7" s="514" t="s">
        <v>0</v>
      </c>
      <c r="I7" s="514"/>
      <c r="J7" s="514" t="s">
        <v>1</v>
      </c>
      <c r="K7" s="514"/>
      <c r="L7" s="514" t="s">
        <v>2</v>
      </c>
      <c r="M7" s="514"/>
      <c r="N7" s="514" t="s">
        <v>3</v>
      </c>
      <c r="O7" s="514"/>
      <c r="P7" s="514" t="s">
        <v>4</v>
      </c>
      <c r="Q7" s="514"/>
      <c r="R7" s="514" t="s">
        <v>5</v>
      </c>
      <c r="S7" s="514"/>
      <c r="T7" s="514" t="s">
        <v>6</v>
      </c>
      <c r="U7" s="514"/>
      <c r="Z7" s="514" t="s">
        <v>0</v>
      </c>
      <c r="AA7" s="514"/>
      <c r="AB7" s="514" t="s">
        <v>1</v>
      </c>
      <c r="AC7" s="514"/>
      <c r="AD7" s="514" t="s">
        <v>2</v>
      </c>
      <c r="AE7" s="514"/>
      <c r="AF7" s="514" t="s">
        <v>3</v>
      </c>
      <c r="AG7" s="514"/>
      <c r="AH7" s="514" t="s">
        <v>4</v>
      </c>
      <c r="AI7" s="514"/>
      <c r="AJ7" s="514" t="s">
        <v>5</v>
      </c>
      <c r="AK7" s="514"/>
      <c r="AL7" s="514" t="s">
        <v>6</v>
      </c>
      <c r="AM7" s="514"/>
    </row>
    <row r="8" spans="1:42" ht="15" customHeight="1" x14ac:dyDescent="0.2">
      <c r="D8" s="120" t="s">
        <v>163</v>
      </c>
      <c r="E8" s="51"/>
      <c r="F8" s="51"/>
      <c r="G8" s="51"/>
      <c r="H8" s="517">
        <v>1</v>
      </c>
      <c r="I8" s="517"/>
      <c r="J8" s="516">
        <v>2</v>
      </c>
      <c r="K8" s="516"/>
      <c r="L8" s="516">
        <v>3</v>
      </c>
      <c r="M8" s="516"/>
      <c r="N8" s="516">
        <v>4</v>
      </c>
      <c r="O8" s="516"/>
      <c r="P8" s="516">
        <v>5</v>
      </c>
      <c r="Q8" s="516"/>
      <c r="R8" s="516">
        <v>6</v>
      </c>
      <c r="S8" s="516"/>
      <c r="T8" s="516">
        <v>7</v>
      </c>
      <c r="U8" s="519"/>
      <c r="Z8" s="517"/>
      <c r="AA8" s="517"/>
      <c r="AB8" s="516"/>
      <c r="AC8" s="516"/>
      <c r="AD8" s="516"/>
      <c r="AE8" s="516"/>
      <c r="AF8" s="516"/>
      <c r="AG8" s="516"/>
      <c r="AH8" s="516"/>
      <c r="AI8" s="516"/>
      <c r="AJ8" s="516">
        <v>1</v>
      </c>
      <c r="AK8" s="516"/>
      <c r="AL8" s="516">
        <v>2</v>
      </c>
      <c r="AM8" s="519"/>
    </row>
    <row r="9" spans="1:42" ht="15" customHeight="1" x14ac:dyDescent="0.2">
      <c r="D9" s="120" t="s">
        <v>164</v>
      </c>
      <c r="H9" s="512">
        <v>8</v>
      </c>
      <c r="I9" s="512"/>
      <c r="J9" s="511">
        <v>9</v>
      </c>
      <c r="K9" s="511"/>
      <c r="L9" s="511">
        <v>10</v>
      </c>
      <c r="M9" s="511"/>
      <c r="N9" s="511">
        <v>11</v>
      </c>
      <c r="O9" s="511"/>
      <c r="P9" s="511">
        <v>12</v>
      </c>
      <c r="Q9" s="511"/>
      <c r="R9" s="511">
        <v>13</v>
      </c>
      <c r="S9" s="511"/>
      <c r="T9" s="511">
        <v>14</v>
      </c>
      <c r="U9" s="515"/>
      <c r="Z9" s="512">
        <v>3</v>
      </c>
      <c r="AA9" s="512"/>
      <c r="AB9" s="511">
        <v>4</v>
      </c>
      <c r="AC9" s="511"/>
      <c r="AD9" s="511">
        <v>5</v>
      </c>
      <c r="AE9" s="511"/>
      <c r="AF9" s="511">
        <v>6</v>
      </c>
      <c r="AG9" s="511"/>
      <c r="AH9" s="511">
        <v>7</v>
      </c>
      <c r="AI9" s="511"/>
      <c r="AJ9" s="511">
        <v>8</v>
      </c>
      <c r="AK9" s="511"/>
      <c r="AL9" s="511">
        <v>9</v>
      </c>
      <c r="AM9" s="515"/>
    </row>
    <row r="10" spans="1:42" ht="15" customHeight="1" x14ac:dyDescent="0.2">
      <c r="D10" t="s">
        <v>165</v>
      </c>
      <c r="H10" s="520">
        <v>15</v>
      </c>
      <c r="I10" s="520"/>
      <c r="J10" s="507">
        <v>16</v>
      </c>
      <c r="K10" s="507"/>
      <c r="L10" s="507">
        <v>17</v>
      </c>
      <c r="M10" s="507"/>
      <c r="N10" s="507">
        <v>18</v>
      </c>
      <c r="O10" s="507"/>
      <c r="P10" s="507">
        <v>19</v>
      </c>
      <c r="Q10" s="507"/>
      <c r="R10" s="507">
        <v>20</v>
      </c>
      <c r="S10" s="507"/>
      <c r="T10" s="507">
        <v>21</v>
      </c>
      <c r="U10" s="513"/>
      <c r="Z10" s="520">
        <v>10</v>
      </c>
      <c r="AA10" s="520"/>
      <c r="AB10" s="507">
        <v>11</v>
      </c>
      <c r="AC10" s="507"/>
      <c r="AD10" s="507">
        <v>12</v>
      </c>
      <c r="AE10" s="507"/>
      <c r="AF10" s="507">
        <v>13</v>
      </c>
      <c r="AG10" s="507"/>
      <c r="AH10" s="507">
        <v>14</v>
      </c>
      <c r="AI10" s="507"/>
      <c r="AJ10" s="507">
        <v>15</v>
      </c>
      <c r="AK10" s="507"/>
      <c r="AL10" s="507">
        <v>16</v>
      </c>
      <c r="AM10" s="513"/>
    </row>
    <row r="11" spans="1:42" ht="15" customHeight="1" x14ac:dyDescent="0.2">
      <c r="D11" t="s">
        <v>166</v>
      </c>
      <c r="H11" s="512">
        <v>22</v>
      </c>
      <c r="I11" s="512"/>
      <c r="J11" s="511">
        <v>23</v>
      </c>
      <c r="K11" s="511"/>
      <c r="L11" s="511">
        <v>24</v>
      </c>
      <c r="M11" s="511"/>
      <c r="N11" s="511">
        <v>25</v>
      </c>
      <c r="O11" s="511"/>
      <c r="P11" s="511">
        <v>26</v>
      </c>
      <c r="Q11" s="511"/>
      <c r="R11" s="511">
        <v>27</v>
      </c>
      <c r="S11" s="511"/>
      <c r="T11" s="511">
        <v>28</v>
      </c>
      <c r="U11" s="515"/>
      <c r="Z11" s="512">
        <v>17</v>
      </c>
      <c r="AA11" s="512"/>
      <c r="AB11" s="511">
        <v>18</v>
      </c>
      <c r="AC11" s="511"/>
      <c r="AD11" s="511">
        <v>19</v>
      </c>
      <c r="AE11" s="511"/>
      <c r="AF11" s="511">
        <v>20</v>
      </c>
      <c r="AG11" s="511"/>
      <c r="AH11" s="511">
        <v>21</v>
      </c>
      <c r="AI11" s="511"/>
      <c r="AJ11" s="511">
        <v>22</v>
      </c>
      <c r="AK11" s="511"/>
      <c r="AL11" s="511">
        <v>23</v>
      </c>
      <c r="AM11" s="515"/>
      <c r="AN11" t="s">
        <v>26</v>
      </c>
    </row>
    <row r="12" spans="1:42" ht="15" customHeight="1" x14ac:dyDescent="0.2">
      <c r="A12" s="48"/>
      <c r="H12" s="520">
        <v>29</v>
      </c>
      <c r="I12" s="520"/>
      <c r="J12" s="507">
        <v>30</v>
      </c>
      <c r="K12" s="507"/>
      <c r="L12" s="507">
        <v>31</v>
      </c>
      <c r="M12" s="507"/>
      <c r="N12" s="507"/>
      <c r="O12" s="507"/>
      <c r="P12" s="507"/>
      <c r="Q12" s="507"/>
      <c r="R12" s="507"/>
      <c r="S12" s="507"/>
      <c r="T12" s="507"/>
      <c r="U12" s="513"/>
      <c r="Z12" s="520">
        <v>24</v>
      </c>
      <c r="AA12" s="520"/>
      <c r="AB12" s="507">
        <v>25</v>
      </c>
      <c r="AC12" s="507"/>
      <c r="AD12" s="507">
        <v>26</v>
      </c>
      <c r="AE12" s="507"/>
      <c r="AF12" s="507">
        <v>27</v>
      </c>
      <c r="AG12" s="507"/>
      <c r="AH12" s="507">
        <v>28</v>
      </c>
      <c r="AI12" s="507"/>
      <c r="AJ12" s="507">
        <v>29</v>
      </c>
      <c r="AK12" s="507"/>
      <c r="AL12" s="507">
        <v>30</v>
      </c>
      <c r="AM12" s="513"/>
    </row>
    <row r="13" spans="1:42" ht="15" customHeight="1" x14ac:dyDescent="0.2">
      <c r="C13" s="50"/>
      <c r="D13" s="52"/>
      <c r="E13" s="52"/>
      <c r="F13" s="52"/>
      <c r="G13" s="52"/>
      <c r="H13" s="510" t="s">
        <v>26</v>
      </c>
      <c r="I13" s="510"/>
      <c r="J13" s="508" t="s">
        <v>26</v>
      </c>
      <c r="K13" s="508"/>
      <c r="L13" s="508" t="s">
        <v>26</v>
      </c>
      <c r="M13" s="508"/>
      <c r="N13" s="508" t="s">
        <v>26</v>
      </c>
      <c r="O13" s="508"/>
      <c r="P13" s="508" t="s">
        <v>26</v>
      </c>
      <c r="Q13" s="508"/>
      <c r="R13" s="508" t="s">
        <v>26</v>
      </c>
      <c r="S13" s="508"/>
      <c r="T13" s="508" t="s">
        <v>26</v>
      </c>
      <c r="U13" s="509"/>
      <c r="Z13" s="510">
        <v>31</v>
      </c>
      <c r="AA13" s="510"/>
      <c r="AB13" s="508" t="s">
        <v>26</v>
      </c>
      <c r="AC13" s="508"/>
      <c r="AD13" s="508" t="s">
        <v>26</v>
      </c>
      <c r="AE13" s="508"/>
      <c r="AF13" s="508" t="s">
        <v>26</v>
      </c>
      <c r="AG13" s="508"/>
      <c r="AH13" s="508" t="s">
        <v>26</v>
      </c>
      <c r="AI13" s="508"/>
      <c r="AJ13" s="508" t="s">
        <v>26</v>
      </c>
      <c r="AK13" s="508"/>
      <c r="AL13" s="508" t="s">
        <v>26</v>
      </c>
      <c r="AM13" s="509"/>
    </row>
    <row r="14" spans="1:42" ht="15" customHeight="1" x14ac:dyDescent="0.2">
      <c r="A14" s="48"/>
      <c r="C14" s="48" t="s">
        <v>8</v>
      </c>
      <c r="F14" s="46"/>
    </row>
    <row r="15" spans="1:42" ht="15" customHeight="1" x14ac:dyDescent="0.2">
      <c r="D15" s="50" t="s">
        <v>167</v>
      </c>
      <c r="F15" s="46"/>
      <c r="P15" s="505"/>
      <c r="Q15" s="505"/>
      <c r="R15" s="505"/>
      <c r="S15" s="505"/>
      <c r="T15" s="505"/>
      <c r="U15" s="505"/>
      <c r="V15" s="505"/>
      <c r="X15" s="505"/>
      <c r="Y15" s="505"/>
      <c r="Z15" s="505"/>
      <c r="AA15" s="505"/>
      <c r="AB15" s="505"/>
      <c r="AC15" s="505"/>
      <c r="AD15" s="505"/>
      <c r="AF15" s="505"/>
      <c r="AG15" s="505"/>
      <c r="AH15" s="505"/>
      <c r="AI15" s="505"/>
      <c r="AJ15" s="505"/>
      <c r="AK15" s="505"/>
      <c r="AL15" s="505"/>
    </row>
    <row r="16" spans="1:42" ht="15" customHeight="1" x14ac:dyDescent="0.2">
      <c r="C16" s="50"/>
      <c r="D16" s="52" t="s">
        <v>162</v>
      </c>
      <c r="F16" s="46"/>
      <c r="P16" s="18"/>
      <c r="Q16" s="18"/>
      <c r="R16" s="18"/>
      <c r="S16" s="18"/>
      <c r="T16" s="18"/>
      <c r="U16" s="18"/>
      <c r="V16" s="18"/>
      <c r="X16" s="18"/>
      <c r="Y16" s="18"/>
      <c r="Z16" s="18"/>
      <c r="AA16" s="18"/>
      <c r="AB16" s="18"/>
      <c r="AC16" s="18"/>
      <c r="AD16" s="18"/>
      <c r="AF16" s="18"/>
      <c r="AG16" s="18"/>
      <c r="AH16" s="18"/>
      <c r="AI16" s="18"/>
      <c r="AJ16" s="18"/>
      <c r="AK16" s="18"/>
      <c r="AL16" s="18"/>
    </row>
    <row r="17" spans="2:75" ht="15" customHeight="1" x14ac:dyDescent="0.2">
      <c r="C17" s="50"/>
      <c r="D17" s="52" t="s">
        <v>163</v>
      </c>
      <c r="F17" s="46"/>
      <c r="P17" s="18"/>
      <c r="Q17" s="18"/>
      <c r="R17" s="18"/>
      <c r="S17" s="18"/>
      <c r="T17" s="18"/>
      <c r="U17" s="18"/>
      <c r="V17" s="18"/>
      <c r="X17" s="18"/>
      <c r="Y17" s="18"/>
      <c r="Z17" s="18"/>
      <c r="AA17" s="18"/>
      <c r="AB17" s="18"/>
      <c r="AC17" s="18"/>
      <c r="AD17" s="18"/>
      <c r="AF17" s="18"/>
      <c r="AG17" s="18"/>
      <c r="AH17" s="18"/>
      <c r="AI17" s="18"/>
      <c r="AJ17" s="18"/>
      <c r="AK17" s="18"/>
      <c r="AL17" s="18"/>
    </row>
    <row r="18" spans="2:75" ht="15" customHeight="1" x14ac:dyDescent="0.2">
      <c r="C18" s="50"/>
      <c r="D18" s="51" t="s">
        <v>164</v>
      </c>
      <c r="F18" s="46"/>
      <c r="P18" s="18"/>
      <c r="Q18" s="18"/>
      <c r="R18" s="18"/>
      <c r="S18" s="18"/>
      <c r="T18" s="18"/>
      <c r="U18" s="18"/>
      <c r="V18" s="18"/>
      <c r="X18" s="18"/>
      <c r="Y18" s="18"/>
      <c r="Z18" s="18"/>
      <c r="AA18" s="18"/>
      <c r="AB18" s="18"/>
      <c r="AC18" s="18"/>
      <c r="AD18" s="18"/>
      <c r="AF18" s="18"/>
      <c r="AG18" s="18"/>
      <c r="AH18" s="18"/>
      <c r="AI18" s="18"/>
      <c r="AJ18" s="18"/>
      <c r="AK18" s="18"/>
      <c r="AL18" s="18"/>
    </row>
    <row r="19" spans="2:75" ht="15" customHeight="1" x14ac:dyDescent="0.2">
      <c r="C19" s="53"/>
      <c r="D19" s="51" t="s">
        <v>166</v>
      </c>
      <c r="F19" s="46"/>
      <c r="P19" s="18"/>
      <c r="Q19" s="18"/>
      <c r="R19" s="18"/>
      <c r="S19" s="18"/>
      <c r="T19" s="18"/>
      <c r="U19" s="18"/>
      <c r="V19" s="18"/>
      <c r="X19" s="18"/>
      <c r="Y19" s="18"/>
      <c r="Z19" s="18"/>
      <c r="AA19" s="18"/>
      <c r="AB19" s="18"/>
      <c r="AC19" s="18"/>
      <c r="AD19" s="18"/>
      <c r="AF19" s="18"/>
      <c r="AG19" s="18"/>
      <c r="AH19" s="18"/>
      <c r="AI19" s="18"/>
      <c r="AJ19" s="18"/>
      <c r="AK19" s="18"/>
      <c r="AL19" s="18"/>
    </row>
    <row r="20" spans="2:75" ht="15" customHeight="1" x14ac:dyDescent="0.2">
      <c r="C20" s="53"/>
      <c r="D20" s="51"/>
      <c r="F20" s="46"/>
      <c r="P20" s="18"/>
      <c r="Q20" s="18"/>
      <c r="R20" s="18"/>
      <c r="S20" s="18"/>
      <c r="T20" s="18"/>
      <c r="U20" s="18"/>
      <c r="V20" s="18"/>
      <c r="X20" s="18"/>
      <c r="Y20" s="18"/>
      <c r="Z20" s="18"/>
      <c r="AA20" s="18"/>
      <c r="AB20" s="18"/>
      <c r="AC20" s="18"/>
      <c r="AD20" s="18"/>
      <c r="AF20" s="18"/>
      <c r="AG20" s="18"/>
      <c r="AH20" s="18"/>
      <c r="AI20" s="18"/>
      <c r="AJ20" s="18"/>
      <c r="AK20" s="18"/>
      <c r="AL20" s="18"/>
    </row>
    <row r="21" spans="2:75" ht="30" customHeight="1" x14ac:dyDescent="0.25">
      <c r="R21" s="522">
        <v>2023</v>
      </c>
      <c r="S21" s="522"/>
      <c r="T21" s="522"/>
      <c r="U21" s="522"/>
      <c r="V21" s="522"/>
      <c r="W21" s="522"/>
      <c r="X21" s="522"/>
      <c r="Y21" s="522"/>
      <c r="Z21" s="522"/>
      <c r="AA21" s="522"/>
      <c r="AB21" s="522"/>
      <c r="AC21" s="522"/>
      <c r="AD21" s="523">
        <v>2024</v>
      </c>
      <c r="AE21" s="523"/>
      <c r="AF21" s="523"/>
      <c r="AG21" s="523"/>
      <c r="AH21" s="523"/>
      <c r="AI21" s="523"/>
      <c r="AJ21" s="523"/>
      <c r="AK21" s="523"/>
      <c r="AL21" s="523"/>
      <c r="AM21" s="523"/>
      <c r="AN21" s="523"/>
      <c r="AO21" s="523"/>
    </row>
    <row r="22" spans="2:75" s="3" customFormat="1" ht="30" customHeight="1" x14ac:dyDescent="0.2">
      <c r="B22" s="54"/>
      <c r="C22" s="48" t="s">
        <v>69</v>
      </c>
      <c r="D22" s="48" t="s">
        <v>21</v>
      </c>
      <c r="E22" s="122" t="s">
        <v>159</v>
      </c>
      <c r="F22" s="7" t="s">
        <v>59</v>
      </c>
      <c r="G22" s="7" t="s">
        <v>60</v>
      </c>
      <c r="H22" s="506" t="s">
        <v>33</v>
      </c>
      <c r="I22" s="506"/>
      <c r="J22" s="506"/>
      <c r="K22" s="506"/>
      <c r="L22" s="506" t="s">
        <v>61</v>
      </c>
      <c r="M22" s="506"/>
      <c r="N22" s="506"/>
      <c r="O22" s="506"/>
      <c r="R22" s="344" t="s">
        <v>150</v>
      </c>
      <c r="S22" s="345" t="s">
        <v>151</v>
      </c>
      <c r="T22" s="345" t="s">
        <v>152</v>
      </c>
      <c r="U22" s="345" t="s">
        <v>153</v>
      </c>
      <c r="V22" s="345" t="s">
        <v>154</v>
      </c>
      <c r="W22" s="345" t="s">
        <v>156</v>
      </c>
      <c r="X22" s="345" t="s">
        <v>140</v>
      </c>
      <c r="Y22" s="345" t="s">
        <v>144</v>
      </c>
      <c r="Z22" s="345" t="s">
        <v>145</v>
      </c>
      <c r="AA22" s="345" t="s">
        <v>147</v>
      </c>
      <c r="AB22" s="345" t="s">
        <v>148</v>
      </c>
      <c r="AC22" s="398" t="s">
        <v>149</v>
      </c>
      <c r="AD22" s="345" t="s">
        <v>150</v>
      </c>
      <c r="AE22" s="345" t="s">
        <v>151</v>
      </c>
      <c r="AF22" s="345" t="s">
        <v>152</v>
      </c>
      <c r="AG22" s="345" t="s">
        <v>153</v>
      </c>
      <c r="AH22" s="345" t="s">
        <v>154</v>
      </c>
      <c r="AI22" s="345" t="s">
        <v>156</v>
      </c>
      <c r="AJ22" s="345" t="s">
        <v>140</v>
      </c>
      <c r="AK22" s="345" t="s">
        <v>144</v>
      </c>
      <c r="AL22" s="345" t="s">
        <v>145</v>
      </c>
      <c r="AM22" s="345" t="s">
        <v>147</v>
      </c>
      <c r="AN22" s="345" t="s">
        <v>148</v>
      </c>
      <c r="AO22" s="398" t="s">
        <v>149</v>
      </c>
      <c r="AP22" s="55"/>
      <c r="AQ22" s="55"/>
      <c r="AR22" s="55"/>
      <c r="AS22" s="151"/>
      <c r="AT22" s="151"/>
      <c r="AU22" s="151"/>
      <c r="AV22" s="151"/>
      <c r="AW22" s="151"/>
      <c r="AX22" s="151"/>
      <c r="AY22" s="151"/>
      <c r="AZ22" s="151"/>
      <c r="BA22" s="151"/>
      <c r="BB22" s="151"/>
      <c r="BC22" s="151"/>
      <c r="BD22" s="151"/>
      <c r="BE22" s="151"/>
      <c r="BF22" s="151"/>
      <c r="BG22" s="151"/>
      <c r="BH22" s="151"/>
      <c r="BI22" s="151"/>
      <c r="BJ22" s="151"/>
      <c r="BK22" s="151"/>
      <c r="BL22" s="151"/>
      <c r="BM22" s="151"/>
      <c r="BN22" s="151"/>
      <c r="BO22" s="151"/>
      <c r="BP22" s="151"/>
      <c r="BQ22" s="151"/>
      <c r="BR22" s="151"/>
      <c r="BS22" s="151"/>
      <c r="BT22" s="151"/>
      <c r="BU22" s="151"/>
      <c r="BV22" s="151"/>
      <c r="BW22" s="151"/>
    </row>
    <row r="23" spans="2:75" ht="18" customHeight="1" x14ac:dyDescent="0.35">
      <c r="C23" s="399">
        <v>69910</v>
      </c>
      <c r="D23" s="399" t="s">
        <v>135</v>
      </c>
      <c r="E23" s="399" t="s">
        <v>168</v>
      </c>
      <c r="F23" s="400" t="s">
        <v>169</v>
      </c>
      <c r="G23" s="399" t="s">
        <v>170</v>
      </c>
      <c r="H23" s="503" t="s">
        <v>171</v>
      </c>
      <c r="I23" s="503"/>
      <c r="J23" s="503"/>
      <c r="K23" s="503"/>
      <c r="L23" s="503" t="s">
        <v>172</v>
      </c>
      <c r="M23" s="503"/>
      <c r="N23" s="503"/>
      <c r="O23" s="503"/>
      <c r="P23" s="57"/>
      <c r="R23" s="401" t="s">
        <v>173</v>
      </c>
      <c r="S23" s="402" t="s">
        <v>173</v>
      </c>
      <c r="T23" s="402" t="s">
        <v>173</v>
      </c>
      <c r="U23" s="402" t="s">
        <v>173</v>
      </c>
      <c r="V23" s="402" t="s">
        <v>173</v>
      </c>
      <c r="W23" s="402" t="s">
        <v>173</v>
      </c>
      <c r="X23" s="402" t="s">
        <v>173</v>
      </c>
      <c r="Y23" s="402" t="s">
        <v>173</v>
      </c>
      <c r="Z23" s="402" t="s">
        <v>173</v>
      </c>
      <c r="AA23" s="402" t="s">
        <v>173</v>
      </c>
      <c r="AB23" s="402" t="s">
        <v>173</v>
      </c>
      <c r="AC23" s="402" t="s">
        <v>173</v>
      </c>
      <c r="AD23" s="402" t="s">
        <v>173</v>
      </c>
      <c r="AE23" s="402" t="s">
        <v>173</v>
      </c>
      <c r="AF23" s="402" t="s">
        <v>173</v>
      </c>
      <c r="AG23" s="402" t="s">
        <v>173</v>
      </c>
      <c r="AH23" s="402" t="s">
        <v>173</v>
      </c>
      <c r="AI23" s="402" t="s">
        <v>173</v>
      </c>
      <c r="AJ23" s="402" t="s">
        <v>173</v>
      </c>
      <c r="AK23" s="402" t="s">
        <v>173</v>
      </c>
      <c r="AL23" s="402" t="s">
        <v>173</v>
      </c>
      <c r="AM23" s="402" t="s">
        <v>173</v>
      </c>
      <c r="AN23" s="402" t="s">
        <v>173</v>
      </c>
      <c r="AO23" s="403" t="s">
        <v>173</v>
      </c>
      <c r="AP23" s="56"/>
      <c r="AQ23" s="56"/>
      <c r="AR23" s="56"/>
    </row>
    <row r="24" spans="2:75" ht="18" customHeight="1" x14ac:dyDescent="0.35">
      <c r="C24" s="404">
        <v>22831</v>
      </c>
      <c r="D24" s="404" t="s">
        <v>174</v>
      </c>
      <c r="E24" s="404" t="s">
        <v>175</v>
      </c>
      <c r="F24" s="405" t="s">
        <v>176</v>
      </c>
      <c r="G24" s="404" t="s">
        <v>177</v>
      </c>
      <c r="H24" s="504" t="s">
        <v>178</v>
      </c>
      <c r="I24" s="504"/>
      <c r="J24" s="504"/>
      <c r="K24" s="504"/>
      <c r="L24" s="504" t="s">
        <v>179</v>
      </c>
      <c r="M24" s="504"/>
      <c r="N24" s="504"/>
      <c r="O24" s="504"/>
      <c r="P24" s="57"/>
      <c r="R24" s="406" t="s">
        <v>173</v>
      </c>
      <c r="S24" s="407" t="s">
        <v>173</v>
      </c>
      <c r="T24" s="407" t="s">
        <v>173</v>
      </c>
      <c r="U24" s="407" t="s">
        <v>173</v>
      </c>
      <c r="V24" s="407" t="s">
        <v>173</v>
      </c>
      <c r="W24" s="407" t="s">
        <v>173</v>
      </c>
      <c r="X24" s="407" t="s">
        <v>173</v>
      </c>
      <c r="Y24" s="407" t="s">
        <v>173</v>
      </c>
      <c r="Z24" s="407" t="s">
        <v>173</v>
      </c>
      <c r="AA24" s="407" t="s">
        <v>173</v>
      </c>
      <c r="AB24" s="407" t="s">
        <v>173</v>
      </c>
      <c r="AC24" s="407" t="s">
        <v>173</v>
      </c>
      <c r="AD24" s="407" t="s">
        <v>173</v>
      </c>
      <c r="AE24" s="407" t="s">
        <v>173</v>
      </c>
      <c r="AF24" s="407" t="s">
        <v>173</v>
      </c>
      <c r="AG24" s="407" t="s">
        <v>173</v>
      </c>
      <c r="AH24" s="407" t="s">
        <v>173</v>
      </c>
      <c r="AI24" s="407" t="s">
        <v>173</v>
      </c>
      <c r="AJ24" s="407" t="s">
        <v>173</v>
      </c>
      <c r="AK24" s="407" t="s">
        <v>173</v>
      </c>
      <c r="AL24" s="407" t="s">
        <v>173</v>
      </c>
      <c r="AM24" s="407" t="s">
        <v>173</v>
      </c>
      <c r="AN24" s="407" t="s">
        <v>173</v>
      </c>
      <c r="AO24" s="408" t="s">
        <v>173</v>
      </c>
      <c r="AP24" s="56"/>
      <c r="AQ24" s="56"/>
      <c r="AR24" s="56"/>
    </row>
    <row r="25" spans="2:75" ht="18" customHeight="1" x14ac:dyDescent="0.35">
      <c r="C25" s="399">
        <v>36757</v>
      </c>
      <c r="D25" s="399" t="s">
        <v>180</v>
      </c>
      <c r="E25" s="399" t="s">
        <v>181</v>
      </c>
      <c r="F25" s="400" t="s">
        <v>182</v>
      </c>
      <c r="G25" s="399" t="s">
        <v>183</v>
      </c>
      <c r="H25" s="503" t="s">
        <v>184</v>
      </c>
      <c r="I25" s="503"/>
      <c r="J25" s="503"/>
      <c r="K25" s="503"/>
      <c r="L25" s="503" t="s">
        <v>185</v>
      </c>
      <c r="M25" s="503"/>
      <c r="N25" s="503"/>
      <c r="O25" s="503"/>
      <c r="P25" s="57"/>
      <c r="R25" s="401" t="s">
        <v>173</v>
      </c>
      <c r="S25" s="402" t="s">
        <v>173</v>
      </c>
      <c r="T25" s="402" t="s">
        <v>173</v>
      </c>
      <c r="U25" s="402" t="s">
        <v>173</v>
      </c>
      <c r="V25" s="402" t="s">
        <v>173</v>
      </c>
      <c r="W25" s="402" t="s">
        <v>173</v>
      </c>
      <c r="X25" s="402" t="s">
        <v>173</v>
      </c>
      <c r="Y25" s="402" t="s">
        <v>173</v>
      </c>
      <c r="Z25" s="402" t="s">
        <v>173</v>
      </c>
      <c r="AA25" s="402" t="s">
        <v>173</v>
      </c>
      <c r="AB25" s="402" t="s">
        <v>173</v>
      </c>
      <c r="AC25" s="402" t="s">
        <v>173</v>
      </c>
      <c r="AD25" s="402" t="s">
        <v>173</v>
      </c>
      <c r="AE25" s="402" t="s">
        <v>173</v>
      </c>
      <c r="AF25" s="402" t="s">
        <v>173</v>
      </c>
      <c r="AG25" s="402" t="s">
        <v>173</v>
      </c>
      <c r="AH25" s="402" t="s">
        <v>173</v>
      </c>
      <c r="AI25" s="402" t="s">
        <v>173</v>
      </c>
      <c r="AJ25" s="402" t="s">
        <v>173</v>
      </c>
      <c r="AK25" s="402" t="s">
        <v>173</v>
      </c>
      <c r="AL25" s="402" t="s">
        <v>173</v>
      </c>
      <c r="AM25" s="402" t="s">
        <v>173</v>
      </c>
      <c r="AN25" s="402" t="s">
        <v>173</v>
      </c>
      <c r="AO25" s="403" t="s">
        <v>173</v>
      </c>
      <c r="AP25" s="56"/>
      <c r="AQ25" s="56"/>
      <c r="AR25" s="56"/>
    </row>
    <row r="26" spans="2:75" ht="18" customHeight="1" x14ac:dyDescent="0.35">
      <c r="C26" s="404">
        <v>42243</v>
      </c>
      <c r="D26" s="404" t="s">
        <v>186</v>
      </c>
      <c r="E26" s="404" t="s">
        <v>175</v>
      </c>
      <c r="F26" s="405" t="s">
        <v>176</v>
      </c>
      <c r="G26" s="404" t="s">
        <v>187</v>
      </c>
      <c r="H26" s="504" t="s">
        <v>188</v>
      </c>
      <c r="I26" s="504"/>
      <c r="J26" s="504"/>
      <c r="K26" s="504"/>
      <c r="L26" s="504" t="s">
        <v>189</v>
      </c>
      <c r="M26" s="504"/>
      <c r="N26" s="504"/>
      <c r="O26" s="504"/>
      <c r="P26" s="57"/>
      <c r="R26" s="406" t="s">
        <v>173</v>
      </c>
      <c r="S26" s="407" t="s">
        <v>173</v>
      </c>
      <c r="T26" s="407" t="s">
        <v>173</v>
      </c>
      <c r="U26" s="407" t="s">
        <v>173</v>
      </c>
      <c r="V26" s="407" t="s">
        <v>173</v>
      </c>
      <c r="W26" s="407" t="s">
        <v>173</v>
      </c>
      <c r="X26" s="407" t="s">
        <v>173</v>
      </c>
      <c r="Y26" s="407" t="s">
        <v>173</v>
      </c>
      <c r="Z26" s="407" t="s">
        <v>173</v>
      </c>
      <c r="AA26" s="407" t="s">
        <v>173</v>
      </c>
      <c r="AB26" s="407" t="s">
        <v>173</v>
      </c>
      <c r="AC26" s="407" t="s">
        <v>173</v>
      </c>
      <c r="AD26" s="407" t="s">
        <v>173</v>
      </c>
      <c r="AE26" s="407" t="s">
        <v>173</v>
      </c>
      <c r="AF26" s="407" t="s">
        <v>173</v>
      </c>
      <c r="AG26" s="407" t="s">
        <v>173</v>
      </c>
      <c r="AH26" s="407" t="s">
        <v>173</v>
      </c>
      <c r="AI26" s="407" t="s">
        <v>173</v>
      </c>
      <c r="AJ26" s="407" t="s">
        <v>173</v>
      </c>
      <c r="AK26" s="407" t="s">
        <v>173</v>
      </c>
      <c r="AL26" s="407" t="s">
        <v>173</v>
      </c>
      <c r="AM26" s="407" t="s">
        <v>173</v>
      </c>
      <c r="AN26" s="407" t="s">
        <v>173</v>
      </c>
      <c r="AO26" s="408" t="s">
        <v>173</v>
      </c>
      <c r="AP26" s="56"/>
      <c r="AQ26" s="56"/>
      <c r="AR26" s="56"/>
    </row>
    <row r="27" spans="2:75" ht="18" customHeight="1" x14ac:dyDescent="0.35">
      <c r="C27" s="399">
        <v>44945</v>
      </c>
      <c r="D27" s="399" t="s">
        <v>190</v>
      </c>
      <c r="E27" s="399" t="s">
        <v>181</v>
      </c>
      <c r="F27" s="400" t="s">
        <v>182</v>
      </c>
      <c r="G27" s="399" t="s">
        <v>191</v>
      </c>
      <c r="H27" s="503" t="s">
        <v>192</v>
      </c>
      <c r="I27" s="503"/>
      <c r="J27" s="503"/>
      <c r="K27" s="503"/>
      <c r="L27" s="503" t="s">
        <v>193</v>
      </c>
      <c r="M27" s="503"/>
      <c r="N27" s="503"/>
      <c r="O27" s="503"/>
      <c r="P27" s="57"/>
      <c r="R27" s="401" t="s">
        <v>173</v>
      </c>
      <c r="S27" s="402" t="s">
        <v>173</v>
      </c>
      <c r="T27" s="402" t="s">
        <v>173</v>
      </c>
      <c r="U27" s="402" t="s">
        <v>173</v>
      </c>
      <c r="V27" s="402" t="s">
        <v>173</v>
      </c>
      <c r="W27" s="402" t="s">
        <v>173</v>
      </c>
      <c r="X27" s="402" t="s">
        <v>173</v>
      </c>
      <c r="Y27" s="402" t="s">
        <v>173</v>
      </c>
      <c r="Z27" s="402" t="s">
        <v>173</v>
      </c>
      <c r="AA27" s="402" t="s">
        <v>173</v>
      </c>
      <c r="AB27" s="402" t="s">
        <v>173</v>
      </c>
      <c r="AC27" s="402" t="s">
        <v>173</v>
      </c>
      <c r="AD27" s="402" t="s">
        <v>173</v>
      </c>
      <c r="AE27" s="402" t="s">
        <v>173</v>
      </c>
      <c r="AF27" s="402" t="s">
        <v>173</v>
      </c>
      <c r="AG27" s="402" t="s">
        <v>173</v>
      </c>
      <c r="AH27" s="402" t="s">
        <v>173</v>
      </c>
      <c r="AI27" s="402" t="s">
        <v>173</v>
      </c>
      <c r="AJ27" s="402" t="s">
        <v>173</v>
      </c>
      <c r="AK27" s="402" t="s">
        <v>173</v>
      </c>
      <c r="AL27" s="402" t="s">
        <v>173</v>
      </c>
      <c r="AM27" s="402" t="s">
        <v>173</v>
      </c>
      <c r="AN27" s="402" t="s">
        <v>173</v>
      </c>
      <c r="AO27" s="403" t="s">
        <v>173</v>
      </c>
      <c r="AP27" s="56"/>
      <c r="AQ27" s="56"/>
      <c r="AR27" s="56"/>
    </row>
    <row r="28" spans="2:75" ht="18" customHeight="1" x14ac:dyDescent="0.35">
      <c r="C28" s="404">
        <v>55673</v>
      </c>
      <c r="D28" s="404" t="s">
        <v>194</v>
      </c>
      <c r="E28" s="404" t="s">
        <v>175</v>
      </c>
      <c r="F28" s="405" t="s">
        <v>176</v>
      </c>
      <c r="G28" s="404" t="s">
        <v>195</v>
      </c>
      <c r="H28" s="504" t="s">
        <v>196</v>
      </c>
      <c r="I28" s="504"/>
      <c r="J28" s="504"/>
      <c r="K28" s="504"/>
      <c r="L28" s="504" t="s">
        <v>197</v>
      </c>
      <c r="M28" s="504"/>
      <c r="N28" s="504"/>
      <c r="O28" s="504"/>
      <c r="P28" s="57"/>
      <c r="R28" s="406" t="s">
        <v>173</v>
      </c>
      <c r="S28" s="407" t="s">
        <v>173</v>
      </c>
      <c r="T28" s="407" t="s">
        <v>173</v>
      </c>
      <c r="U28" s="407" t="s">
        <v>173</v>
      </c>
      <c r="V28" s="407" t="s">
        <v>173</v>
      </c>
      <c r="W28" s="407" t="s">
        <v>173</v>
      </c>
      <c r="X28" s="407" t="s">
        <v>173</v>
      </c>
      <c r="Y28" s="407" t="s">
        <v>173</v>
      </c>
      <c r="Z28" s="407" t="s">
        <v>173</v>
      </c>
      <c r="AA28" s="407" t="s">
        <v>173</v>
      </c>
      <c r="AB28" s="407" t="s">
        <v>173</v>
      </c>
      <c r="AC28" s="407" t="s">
        <v>173</v>
      </c>
      <c r="AD28" s="407" t="s">
        <v>173</v>
      </c>
      <c r="AE28" s="407" t="s">
        <v>173</v>
      </c>
      <c r="AF28" s="407" t="s">
        <v>173</v>
      </c>
      <c r="AG28" s="407" t="s">
        <v>173</v>
      </c>
      <c r="AH28" s="407" t="s">
        <v>173</v>
      </c>
      <c r="AI28" s="407" t="s">
        <v>173</v>
      </c>
      <c r="AJ28" s="407" t="s">
        <v>173</v>
      </c>
      <c r="AK28" s="407" t="s">
        <v>173</v>
      </c>
      <c r="AL28" s="407" t="s">
        <v>173</v>
      </c>
      <c r="AM28" s="407" t="s">
        <v>173</v>
      </c>
      <c r="AN28" s="407" t="s">
        <v>173</v>
      </c>
      <c r="AO28" s="408" t="s">
        <v>173</v>
      </c>
      <c r="AP28" s="56"/>
      <c r="AQ28" s="56"/>
      <c r="AR28" s="56"/>
    </row>
    <row r="29" spans="2:75" ht="18" customHeight="1" x14ac:dyDescent="0.35">
      <c r="C29" s="124"/>
      <c r="D29" s="124"/>
      <c r="E29" s="124"/>
      <c r="F29" s="139"/>
      <c r="G29" s="124"/>
      <c r="H29" s="503">
        <v>366</v>
      </c>
      <c r="I29" s="503"/>
      <c r="J29" s="503"/>
      <c r="K29" s="503"/>
      <c r="L29" s="502"/>
      <c r="M29" s="502"/>
      <c r="N29" s="502"/>
      <c r="O29" s="502"/>
      <c r="P29" s="57"/>
      <c r="R29" s="125"/>
      <c r="S29" s="125"/>
      <c r="T29" s="125"/>
      <c r="U29" s="125"/>
      <c r="V29" s="125"/>
      <c r="W29" s="125"/>
      <c r="X29" s="125"/>
      <c r="Y29" s="125"/>
      <c r="Z29" s="125"/>
      <c r="AA29" s="125"/>
      <c r="AB29" s="125"/>
      <c r="AC29" s="125"/>
      <c r="AD29" s="125"/>
      <c r="AE29" s="125"/>
      <c r="AF29" s="125"/>
      <c r="AG29" s="125"/>
      <c r="AH29" s="125"/>
      <c r="AI29" s="125"/>
      <c r="AJ29" s="125"/>
      <c r="AK29" s="125"/>
      <c r="AL29" s="125"/>
      <c r="AM29" s="125"/>
      <c r="AN29" s="125"/>
      <c r="AO29" s="125"/>
      <c r="AP29" s="56"/>
      <c r="AQ29" s="56"/>
      <c r="AR29" s="56"/>
    </row>
    <row r="30" spans="2:75" ht="18" customHeight="1" x14ac:dyDescent="0.35">
      <c r="C30" s="124"/>
      <c r="D30" s="124"/>
      <c r="E30" s="124"/>
      <c r="F30" s="139"/>
      <c r="G30" s="124"/>
      <c r="H30" s="501"/>
      <c r="I30" s="501"/>
      <c r="J30" s="501"/>
      <c r="K30" s="501"/>
      <c r="L30" s="502"/>
      <c r="M30" s="502"/>
      <c r="N30" s="502"/>
      <c r="O30" s="502"/>
      <c r="P30" s="57"/>
      <c r="R30" s="125"/>
      <c r="S30" s="125"/>
      <c r="T30" s="125"/>
      <c r="U30" s="125"/>
      <c r="V30" s="125"/>
      <c r="W30" s="125"/>
      <c r="X30" s="409" t="s">
        <v>198</v>
      </c>
      <c r="Y30" s="125"/>
      <c r="Z30" s="125"/>
      <c r="AA30" s="125"/>
      <c r="AB30" s="125"/>
      <c r="AC30" s="125"/>
      <c r="AD30" s="125"/>
      <c r="AE30" s="125"/>
      <c r="AF30" s="125"/>
      <c r="AG30" s="125"/>
      <c r="AH30" s="125"/>
      <c r="AI30" s="125"/>
      <c r="AJ30" s="125"/>
      <c r="AK30" s="125"/>
      <c r="AL30" s="125"/>
      <c r="AM30" s="125"/>
      <c r="AN30" s="125"/>
      <c r="AO30" s="125"/>
      <c r="AP30" s="56"/>
      <c r="AQ30" s="56"/>
      <c r="AR30" s="56"/>
    </row>
    <row r="31" spans="2:75" ht="18" customHeight="1" x14ac:dyDescent="0.35">
      <c r="C31" s="124"/>
      <c r="D31" s="124"/>
      <c r="E31" s="124"/>
      <c r="F31" s="139"/>
      <c r="G31" s="124"/>
      <c r="H31" s="501"/>
      <c r="I31" s="501"/>
      <c r="J31" s="501"/>
      <c r="K31" s="501"/>
      <c r="L31" s="502"/>
      <c r="M31" s="502"/>
      <c r="N31" s="502"/>
      <c r="O31" s="502"/>
      <c r="P31" s="57"/>
      <c r="R31" s="125"/>
      <c r="S31" s="125"/>
      <c r="T31" s="125"/>
      <c r="U31" s="125"/>
      <c r="V31" s="125"/>
      <c r="W31" s="125"/>
      <c r="X31" s="125"/>
      <c r="Y31" s="125"/>
      <c r="Z31" s="125"/>
      <c r="AA31" s="410" t="s">
        <v>199</v>
      </c>
      <c r="AB31" s="409" t="s">
        <v>200</v>
      </c>
      <c r="AC31" s="125"/>
      <c r="AD31" s="125"/>
      <c r="AE31" s="125"/>
      <c r="AF31" s="125"/>
      <c r="AG31" s="125"/>
      <c r="AH31" s="125"/>
      <c r="AI31" s="125"/>
      <c r="AJ31" s="125"/>
      <c r="AK31" s="125"/>
      <c r="AL31" s="125"/>
      <c r="AM31" s="125"/>
      <c r="AN31" s="125"/>
      <c r="AO31" s="125"/>
      <c r="AP31" s="35"/>
      <c r="AQ31" s="35"/>
      <c r="AR31" s="35"/>
    </row>
    <row r="32" spans="2:75" ht="18" customHeight="1" x14ac:dyDescent="0.35">
      <c r="C32" s="124"/>
      <c r="D32" s="124"/>
      <c r="E32" s="124"/>
      <c r="F32" s="139"/>
      <c r="G32" s="124"/>
      <c r="H32" s="501"/>
      <c r="I32" s="501"/>
      <c r="J32" s="501"/>
      <c r="K32" s="501"/>
      <c r="L32" s="502"/>
      <c r="M32" s="502"/>
      <c r="N32" s="502"/>
      <c r="O32" s="502"/>
      <c r="P32" s="57"/>
      <c r="R32" s="125"/>
      <c r="S32" s="125"/>
      <c r="T32" s="125"/>
      <c r="U32" s="125"/>
      <c r="V32" s="125"/>
      <c r="W32" s="125"/>
      <c r="X32" s="125"/>
      <c r="Y32" s="125"/>
      <c r="Z32" s="125"/>
      <c r="AA32" s="410" t="s">
        <v>173</v>
      </c>
      <c r="AB32" s="409" t="s">
        <v>201</v>
      </c>
      <c r="AC32" s="125"/>
      <c r="AD32" s="125"/>
      <c r="AE32" s="125"/>
      <c r="AF32" s="125"/>
      <c r="AG32" s="125"/>
      <c r="AH32" s="125"/>
      <c r="AI32" s="125"/>
      <c r="AJ32" s="125"/>
      <c r="AK32" s="125"/>
      <c r="AL32" s="125"/>
      <c r="AM32" s="125"/>
      <c r="AN32" s="125"/>
      <c r="AO32" s="125"/>
      <c r="AP32" s="56"/>
      <c r="AQ32" s="56"/>
      <c r="AR32" s="56"/>
    </row>
    <row r="33" spans="3:44" ht="18" customHeight="1" x14ac:dyDescent="0.35">
      <c r="C33" s="124"/>
      <c r="D33" s="124"/>
      <c r="E33" s="124"/>
      <c r="F33" s="139"/>
      <c r="G33" s="124"/>
      <c r="H33" s="501"/>
      <c r="I33" s="501"/>
      <c r="J33" s="501"/>
      <c r="K33" s="501"/>
      <c r="L33" s="502"/>
      <c r="M33" s="502"/>
      <c r="N33" s="502"/>
      <c r="O33" s="502"/>
      <c r="P33" s="57"/>
      <c r="R33" s="125"/>
      <c r="S33" s="125"/>
      <c r="T33" s="125"/>
      <c r="U33" s="125"/>
      <c r="V33" s="125"/>
      <c r="W33" s="125"/>
      <c r="X33" s="125"/>
      <c r="Y33" s="125"/>
      <c r="Z33" s="125"/>
      <c r="AA33" s="125"/>
      <c r="AB33" s="125"/>
      <c r="AC33" s="125"/>
      <c r="AD33" s="125"/>
      <c r="AE33" s="125"/>
      <c r="AF33" s="125"/>
      <c r="AG33" s="125"/>
      <c r="AH33" s="125"/>
      <c r="AI33" s="125"/>
      <c r="AJ33" s="125"/>
      <c r="AK33" s="125"/>
      <c r="AL33" s="125"/>
      <c r="AM33" s="125"/>
      <c r="AN33" s="125"/>
      <c r="AO33" s="125"/>
      <c r="AP33" s="56"/>
      <c r="AQ33" s="56"/>
      <c r="AR33" s="56"/>
    </row>
    <row r="34" spans="3:44" ht="18" customHeight="1" x14ac:dyDescent="0.2">
      <c r="C34" s="124"/>
      <c r="D34" s="124"/>
      <c r="E34" s="124"/>
      <c r="F34" s="139"/>
      <c r="G34" s="124"/>
      <c r="H34" s="501"/>
      <c r="I34" s="501"/>
      <c r="J34" s="501"/>
      <c r="K34" s="501"/>
      <c r="L34" s="502"/>
      <c r="M34" s="502"/>
      <c r="N34" s="502"/>
      <c r="O34" s="502"/>
      <c r="P34" s="57"/>
      <c r="R34" s="125"/>
      <c r="S34" s="125"/>
      <c r="T34" s="125"/>
      <c r="U34" s="125"/>
      <c r="V34" s="125"/>
      <c r="W34" s="125"/>
      <c r="X34" s="125"/>
      <c r="Y34" s="125"/>
      <c r="Z34" s="125"/>
      <c r="AA34" s="125"/>
      <c r="AB34" s="125"/>
      <c r="AC34" s="125"/>
      <c r="AD34" s="125"/>
      <c r="AE34" s="125"/>
      <c r="AF34" s="125"/>
      <c r="AG34" s="125"/>
      <c r="AH34" s="125"/>
      <c r="AI34" s="125"/>
      <c r="AJ34" s="125"/>
      <c r="AK34" s="125"/>
      <c r="AL34" s="125"/>
      <c r="AM34" s="125"/>
      <c r="AN34" s="125"/>
      <c r="AO34" s="125"/>
      <c r="AP34" s="35"/>
      <c r="AQ34" s="35"/>
      <c r="AR34" s="35"/>
    </row>
    <row r="35" spans="3:44" ht="18" customHeight="1" x14ac:dyDescent="0.35">
      <c r="C35" s="124"/>
      <c r="D35" s="124"/>
      <c r="E35" s="124"/>
      <c r="F35" s="139"/>
      <c r="G35" s="124"/>
      <c r="H35" s="501"/>
      <c r="I35" s="501"/>
      <c r="J35" s="501"/>
      <c r="K35" s="501"/>
      <c r="L35" s="502"/>
      <c r="M35" s="502"/>
      <c r="N35" s="502"/>
      <c r="O35" s="502"/>
      <c r="P35" s="57"/>
      <c r="R35" s="125"/>
      <c r="S35" s="125"/>
      <c r="T35" s="125"/>
      <c r="U35" s="125"/>
      <c r="V35" s="125"/>
      <c r="W35" s="125"/>
      <c r="X35" s="125"/>
      <c r="Y35" s="125"/>
      <c r="Z35" s="125"/>
      <c r="AA35" s="125"/>
      <c r="AB35" s="125"/>
      <c r="AC35" s="125"/>
      <c r="AD35" s="125"/>
      <c r="AE35" s="125"/>
      <c r="AF35" s="125"/>
      <c r="AG35" s="125"/>
      <c r="AH35" s="125"/>
      <c r="AI35" s="125"/>
      <c r="AJ35" s="125"/>
      <c r="AK35" s="125"/>
      <c r="AL35" s="125"/>
      <c r="AM35" s="125"/>
      <c r="AN35" s="125"/>
      <c r="AO35" s="125"/>
      <c r="AP35" s="56"/>
      <c r="AQ35" s="56"/>
      <c r="AR35" s="56"/>
    </row>
    <row r="36" spans="3:44" ht="18" customHeight="1" x14ac:dyDescent="0.35">
      <c r="C36" s="124"/>
      <c r="D36" s="124"/>
      <c r="E36" s="124"/>
      <c r="F36" s="139"/>
      <c r="G36" s="124"/>
      <c r="H36" s="501"/>
      <c r="I36" s="501"/>
      <c r="J36" s="501"/>
      <c r="K36" s="501"/>
      <c r="L36" s="502"/>
      <c r="M36" s="502"/>
      <c r="N36" s="502"/>
      <c r="O36" s="502"/>
      <c r="P36" s="57"/>
      <c r="R36" s="125"/>
      <c r="S36" s="125"/>
      <c r="T36" s="125"/>
      <c r="U36" s="125"/>
      <c r="V36" s="125"/>
      <c r="W36" s="125"/>
      <c r="X36" s="125"/>
      <c r="Y36" s="125"/>
      <c r="Z36" s="125"/>
      <c r="AA36" s="125"/>
      <c r="AB36" s="125"/>
      <c r="AC36" s="125"/>
      <c r="AD36" s="125"/>
      <c r="AE36" s="125"/>
      <c r="AF36" s="125"/>
      <c r="AG36" s="125"/>
      <c r="AH36" s="125"/>
      <c r="AI36" s="125"/>
      <c r="AJ36" s="125"/>
      <c r="AK36" s="125"/>
      <c r="AL36" s="125"/>
      <c r="AM36" s="125"/>
      <c r="AN36" s="125"/>
      <c r="AO36" s="125"/>
      <c r="AP36" s="56"/>
      <c r="AQ36" s="56"/>
      <c r="AR36" s="56"/>
    </row>
    <row r="37" spans="3:44" ht="18" customHeight="1" x14ac:dyDescent="0.35">
      <c r="C37" s="124"/>
      <c r="D37" s="124"/>
      <c r="E37" s="124"/>
      <c r="F37" s="139"/>
      <c r="G37" s="124"/>
      <c r="H37" s="501"/>
      <c r="I37" s="501"/>
      <c r="J37" s="501"/>
      <c r="K37" s="501"/>
      <c r="L37" s="502"/>
      <c r="M37" s="502"/>
      <c r="N37" s="502"/>
      <c r="O37" s="502"/>
      <c r="P37" s="57"/>
      <c r="R37" s="125"/>
      <c r="S37" s="125"/>
      <c r="T37" s="125"/>
      <c r="U37" s="125"/>
      <c r="V37" s="125"/>
      <c r="W37" s="125"/>
      <c r="X37" s="125"/>
      <c r="Y37" s="125"/>
      <c r="Z37" s="125"/>
      <c r="AA37" s="125"/>
      <c r="AB37" s="125"/>
      <c r="AC37" s="125"/>
      <c r="AD37" s="125"/>
      <c r="AE37" s="125"/>
      <c r="AF37" s="125"/>
      <c r="AG37" s="125"/>
      <c r="AH37" s="125"/>
      <c r="AI37" s="125"/>
      <c r="AJ37" s="125"/>
      <c r="AK37" s="125"/>
      <c r="AL37" s="125"/>
      <c r="AM37" s="125"/>
      <c r="AN37" s="125"/>
      <c r="AO37" s="125"/>
      <c r="AP37" s="56"/>
      <c r="AQ37" s="56"/>
      <c r="AR37" s="56"/>
    </row>
    <row r="38" spans="3:44" ht="18" customHeight="1" x14ac:dyDescent="0.35">
      <c r="C38" s="124"/>
      <c r="D38" s="124"/>
      <c r="E38" s="124"/>
      <c r="F38" s="139"/>
      <c r="G38" s="124"/>
      <c r="H38" s="501"/>
      <c r="I38" s="501"/>
      <c r="J38" s="501"/>
      <c r="K38" s="501"/>
      <c r="L38" s="502"/>
      <c r="M38" s="502"/>
      <c r="N38" s="502"/>
      <c r="O38" s="502"/>
      <c r="P38" s="57"/>
      <c r="R38" s="125"/>
      <c r="S38" s="125"/>
      <c r="T38" s="125"/>
      <c r="U38" s="125"/>
      <c r="V38" s="125"/>
      <c r="W38" s="125"/>
      <c r="X38" s="125"/>
      <c r="Y38" s="125"/>
      <c r="Z38" s="125"/>
      <c r="AA38" s="125"/>
      <c r="AB38" s="125"/>
      <c r="AC38" s="125"/>
      <c r="AD38" s="125"/>
      <c r="AE38" s="125"/>
      <c r="AF38" s="125"/>
      <c r="AG38" s="125"/>
      <c r="AH38" s="125"/>
      <c r="AI38" s="125"/>
      <c r="AJ38" s="125"/>
      <c r="AK38" s="125"/>
      <c r="AL38" s="125"/>
      <c r="AM38" s="125"/>
      <c r="AN38" s="125"/>
      <c r="AO38" s="125"/>
      <c r="AP38" s="56"/>
      <c r="AQ38" s="56"/>
      <c r="AR38" s="56"/>
    </row>
    <row r="39" spans="3:44" ht="18" customHeight="1" x14ac:dyDescent="0.35">
      <c r="C39" s="124"/>
      <c r="D39" s="124"/>
      <c r="E39" s="124"/>
      <c r="F39" s="139"/>
      <c r="G39" s="124"/>
      <c r="H39" s="501"/>
      <c r="I39" s="501"/>
      <c r="J39" s="501"/>
      <c r="K39" s="501"/>
      <c r="L39" s="502"/>
      <c r="M39" s="502"/>
      <c r="N39" s="502"/>
      <c r="O39" s="502"/>
      <c r="P39" s="57"/>
      <c r="R39" s="125"/>
      <c r="S39" s="125"/>
      <c r="T39" s="125"/>
      <c r="U39" s="125"/>
      <c r="V39" s="125"/>
      <c r="W39" s="125"/>
      <c r="X39" s="125"/>
      <c r="Y39" s="125"/>
      <c r="Z39" s="125"/>
      <c r="AA39" s="125"/>
      <c r="AB39" s="125"/>
      <c r="AC39" s="125"/>
      <c r="AD39" s="125"/>
      <c r="AE39" s="125"/>
      <c r="AF39" s="125"/>
      <c r="AG39" s="125"/>
      <c r="AH39" s="125"/>
      <c r="AI39" s="125"/>
      <c r="AJ39" s="125"/>
      <c r="AK39" s="125"/>
      <c r="AL39" s="125"/>
      <c r="AM39" s="125"/>
      <c r="AN39" s="125"/>
      <c r="AO39" s="125"/>
      <c r="AQ39" s="56"/>
      <c r="AR39" s="56"/>
    </row>
    <row r="40" spans="3:44" ht="18" customHeight="1" x14ac:dyDescent="0.35">
      <c r="C40" s="124"/>
      <c r="D40" s="124"/>
      <c r="E40" s="124"/>
      <c r="F40" s="139"/>
      <c r="G40" s="124"/>
      <c r="H40" s="501"/>
      <c r="I40" s="501"/>
      <c r="J40" s="501"/>
      <c r="K40" s="501"/>
      <c r="L40" s="502"/>
      <c r="M40" s="502"/>
      <c r="N40" s="502"/>
      <c r="O40" s="502"/>
      <c r="P40" s="57"/>
      <c r="R40" s="125"/>
      <c r="S40" s="125"/>
      <c r="T40" s="125"/>
      <c r="U40" s="125"/>
      <c r="V40" s="125"/>
      <c r="W40" s="125"/>
      <c r="X40" s="125"/>
      <c r="Y40" s="125"/>
      <c r="Z40" s="125"/>
      <c r="AA40" s="125"/>
      <c r="AB40" s="125"/>
      <c r="AC40" s="125"/>
      <c r="AD40" s="125"/>
      <c r="AE40" s="125"/>
      <c r="AF40" s="125"/>
      <c r="AG40" s="125"/>
      <c r="AH40" s="125"/>
      <c r="AI40" s="125"/>
      <c r="AJ40" s="125"/>
      <c r="AK40" s="125"/>
      <c r="AL40" s="125"/>
      <c r="AM40" s="125"/>
      <c r="AN40" s="125"/>
      <c r="AO40" s="125"/>
      <c r="AQ40" s="56"/>
      <c r="AR40" s="56"/>
    </row>
    <row r="41" spans="3:44" ht="18" customHeight="1" x14ac:dyDescent="0.35">
      <c r="C41" s="124"/>
      <c r="D41" s="124"/>
      <c r="E41" s="124"/>
      <c r="F41" s="139"/>
      <c r="G41" s="124"/>
      <c r="H41" s="501"/>
      <c r="I41" s="501"/>
      <c r="J41" s="501"/>
      <c r="K41" s="501"/>
      <c r="L41" s="502"/>
      <c r="M41" s="502"/>
      <c r="N41" s="502"/>
      <c r="O41" s="502"/>
      <c r="P41" s="57"/>
      <c r="R41" s="125"/>
      <c r="S41" s="125"/>
      <c r="T41" s="125"/>
      <c r="U41" s="125"/>
      <c r="V41" s="125"/>
      <c r="W41" s="125"/>
      <c r="X41" s="125"/>
      <c r="Y41" s="125"/>
      <c r="Z41" s="125"/>
      <c r="AA41" s="125"/>
      <c r="AB41" s="125"/>
      <c r="AC41" s="125"/>
      <c r="AD41" s="125"/>
      <c r="AE41" s="125"/>
      <c r="AF41" s="125"/>
      <c r="AG41" s="125"/>
      <c r="AH41" s="125"/>
      <c r="AI41" s="125"/>
      <c r="AJ41" s="125"/>
      <c r="AK41" s="125"/>
      <c r="AL41" s="125"/>
      <c r="AM41" s="125"/>
      <c r="AN41" s="125"/>
      <c r="AO41" s="125"/>
      <c r="AQ41" s="56"/>
      <c r="AR41" s="56"/>
    </row>
    <row r="42" spans="3:44" ht="18" customHeight="1" x14ac:dyDescent="0.35">
      <c r="C42" s="124"/>
      <c r="D42" s="124"/>
      <c r="E42" s="124"/>
      <c r="F42" s="139"/>
      <c r="G42" s="124"/>
      <c r="H42" s="501"/>
      <c r="I42" s="501"/>
      <c r="J42" s="501"/>
      <c r="K42" s="501"/>
      <c r="L42" s="502"/>
      <c r="M42" s="502"/>
      <c r="N42" s="502"/>
      <c r="O42" s="502"/>
      <c r="P42" s="57"/>
      <c r="R42" s="125"/>
      <c r="S42" s="125"/>
      <c r="T42" s="125"/>
      <c r="U42" s="125"/>
      <c r="V42" s="125"/>
      <c r="W42" s="125"/>
      <c r="X42" s="125"/>
      <c r="Y42" s="125"/>
      <c r="Z42" s="125"/>
      <c r="AA42" s="125"/>
      <c r="AB42" s="125"/>
      <c r="AC42" s="125"/>
      <c r="AD42" s="125"/>
      <c r="AE42" s="125"/>
      <c r="AF42" s="125"/>
      <c r="AG42" s="125"/>
      <c r="AH42" s="125"/>
      <c r="AI42" s="125"/>
      <c r="AJ42" s="125"/>
      <c r="AK42" s="125"/>
      <c r="AL42" s="125"/>
      <c r="AM42" s="125"/>
      <c r="AN42" s="125"/>
      <c r="AO42" s="125"/>
      <c r="AQ42" s="56"/>
      <c r="AR42" s="56"/>
    </row>
    <row r="43" spans="3:44" ht="18" customHeight="1" x14ac:dyDescent="0.35">
      <c r="C43" s="124"/>
      <c r="D43" s="124"/>
      <c r="E43" s="124"/>
      <c r="F43" s="139"/>
      <c r="G43" s="124"/>
      <c r="H43" s="501"/>
      <c r="I43" s="501"/>
      <c r="J43" s="501"/>
      <c r="K43" s="501"/>
      <c r="L43" s="502"/>
      <c r="M43" s="502"/>
      <c r="N43" s="502"/>
      <c r="O43" s="502"/>
      <c r="P43" s="57"/>
      <c r="R43" s="125"/>
      <c r="S43" s="125"/>
      <c r="T43" s="125"/>
      <c r="U43" s="125"/>
      <c r="V43" s="125"/>
      <c r="W43" s="125"/>
      <c r="X43" s="125"/>
      <c r="Y43" s="125"/>
      <c r="Z43" s="125"/>
      <c r="AA43" s="125"/>
      <c r="AB43" s="125"/>
      <c r="AC43" s="125"/>
      <c r="AD43" s="125"/>
      <c r="AE43" s="125"/>
      <c r="AF43" s="125"/>
      <c r="AG43" s="125"/>
      <c r="AH43" s="125"/>
      <c r="AI43" s="125"/>
      <c r="AJ43" s="125"/>
      <c r="AK43" s="125"/>
      <c r="AL43" s="125"/>
      <c r="AM43" s="125"/>
      <c r="AN43" s="125"/>
      <c r="AO43" s="125"/>
      <c r="AQ43" s="56"/>
      <c r="AR43" s="56"/>
    </row>
    <row r="44" spans="3:44" ht="18" customHeight="1" x14ac:dyDescent="0.35">
      <c r="C44" s="124"/>
      <c r="D44" s="124"/>
      <c r="E44" s="124"/>
      <c r="F44" s="139"/>
      <c r="G44" s="124"/>
      <c r="H44" s="501"/>
      <c r="I44" s="501"/>
      <c r="J44" s="501"/>
      <c r="K44" s="501"/>
      <c r="L44" s="502"/>
      <c r="M44" s="502"/>
      <c r="N44" s="502"/>
      <c r="O44" s="502"/>
      <c r="P44" s="57"/>
      <c r="R44" s="125"/>
      <c r="S44" s="125"/>
      <c r="T44" s="125"/>
      <c r="U44" s="125"/>
      <c r="V44" s="125"/>
      <c r="W44" s="125"/>
      <c r="X44" s="125"/>
      <c r="Y44" s="125"/>
      <c r="Z44" s="125"/>
      <c r="AA44" s="125"/>
      <c r="AB44" s="125"/>
      <c r="AC44" s="125"/>
      <c r="AD44" s="125"/>
      <c r="AE44" s="125"/>
      <c r="AF44" s="125"/>
      <c r="AG44" s="125"/>
      <c r="AH44" s="125"/>
      <c r="AI44" s="125"/>
      <c r="AJ44" s="125"/>
      <c r="AK44" s="125"/>
      <c r="AL44" s="125"/>
      <c r="AM44" s="125"/>
      <c r="AN44" s="125"/>
      <c r="AO44" s="125"/>
      <c r="AQ44" s="56"/>
      <c r="AR44" s="56"/>
    </row>
    <row r="45" spans="3:44" ht="18" customHeight="1" x14ac:dyDescent="0.35">
      <c r="C45" s="124"/>
      <c r="D45" s="124"/>
      <c r="E45" s="124"/>
      <c r="F45" s="139"/>
      <c r="G45" s="124"/>
      <c r="H45" s="501"/>
      <c r="I45" s="501"/>
      <c r="J45" s="501"/>
      <c r="K45" s="501"/>
      <c r="L45" s="502"/>
      <c r="M45" s="502"/>
      <c r="N45" s="502"/>
      <c r="O45" s="502"/>
      <c r="P45" s="57"/>
      <c r="R45" s="125"/>
      <c r="S45" s="125"/>
      <c r="T45" s="125"/>
      <c r="U45" s="125"/>
      <c r="V45" s="125"/>
      <c r="W45" s="125"/>
      <c r="X45" s="125"/>
      <c r="Y45" s="125"/>
      <c r="Z45" s="125"/>
      <c r="AA45" s="125"/>
      <c r="AB45" s="125"/>
      <c r="AC45" s="125"/>
      <c r="AD45" s="125"/>
      <c r="AE45" s="125"/>
      <c r="AF45" s="125"/>
      <c r="AG45" s="125"/>
      <c r="AH45" s="125"/>
      <c r="AI45" s="125"/>
      <c r="AJ45" s="125"/>
      <c r="AK45" s="125"/>
      <c r="AL45" s="125"/>
      <c r="AM45" s="125"/>
      <c r="AN45" s="125"/>
      <c r="AO45" s="125"/>
      <c r="AQ45" s="56"/>
      <c r="AR45" s="56"/>
    </row>
    <row r="46" spans="3:44" ht="18" customHeight="1" x14ac:dyDescent="0.35">
      <c r="C46" s="124"/>
      <c r="D46" s="124"/>
      <c r="E46" s="124"/>
      <c r="F46" s="139"/>
      <c r="G46" s="124"/>
      <c r="H46" s="501"/>
      <c r="I46" s="501"/>
      <c r="J46" s="501"/>
      <c r="K46" s="501"/>
      <c r="L46" s="502"/>
      <c r="M46" s="502"/>
      <c r="N46" s="502"/>
      <c r="O46" s="502"/>
      <c r="P46" s="57"/>
      <c r="R46" s="125"/>
      <c r="S46" s="125"/>
      <c r="T46" s="125"/>
      <c r="U46" s="125"/>
      <c r="V46" s="125"/>
      <c r="W46" s="125"/>
      <c r="X46" s="125"/>
      <c r="Y46" s="125"/>
      <c r="Z46" s="125"/>
      <c r="AA46" s="125"/>
      <c r="AB46" s="125"/>
      <c r="AC46" s="125"/>
      <c r="AD46" s="125"/>
      <c r="AE46" s="125"/>
      <c r="AF46" s="125"/>
      <c r="AG46" s="125"/>
      <c r="AH46" s="125"/>
      <c r="AI46" s="125"/>
      <c r="AJ46" s="125"/>
      <c r="AK46" s="125"/>
      <c r="AL46" s="125"/>
      <c r="AM46" s="125"/>
      <c r="AN46" s="125"/>
      <c r="AO46" s="125"/>
      <c r="AQ46" s="56"/>
      <c r="AR46" s="56"/>
    </row>
    <row r="47" spans="3:44" ht="0" hidden="1" customHeight="1" x14ac:dyDescent="0.35">
      <c r="C47" s="124"/>
      <c r="D47" s="124"/>
      <c r="E47" s="124"/>
      <c r="F47" s="139"/>
      <c r="G47" s="124"/>
      <c r="H47" s="501"/>
      <c r="I47" s="501"/>
      <c r="J47" s="501"/>
      <c r="K47" s="501"/>
      <c r="L47" s="502"/>
      <c r="M47" s="502"/>
      <c r="N47" s="502"/>
      <c r="O47" s="502"/>
      <c r="P47" s="57"/>
      <c r="R47" s="125"/>
      <c r="S47" s="125"/>
      <c r="T47" s="125"/>
      <c r="U47" s="125"/>
      <c r="V47" s="125"/>
      <c r="W47" s="125"/>
      <c r="X47" s="125"/>
      <c r="Y47" s="125"/>
      <c r="Z47" s="125"/>
      <c r="AA47" s="125"/>
      <c r="AB47" s="125"/>
      <c r="AC47" s="125"/>
      <c r="AD47" s="125"/>
      <c r="AE47" s="125"/>
      <c r="AF47" s="125"/>
      <c r="AG47" s="125"/>
      <c r="AH47" s="125"/>
      <c r="AI47" s="125"/>
      <c r="AJ47" s="125"/>
      <c r="AK47" s="125"/>
      <c r="AL47" s="125"/>
      <c r="AM47" s="125"/>
      <c r="AN47" s="125"/>
      <c r="AO47" s="125"/>
      <c r="AQ47" s="56"/>
      <c r="AR47" s="56"/>
    </row>
    <row r="48" spans="3:44" ht="0" hidden="1" customHeight="1" x14ac:dyDescent="0.35">
      <c r="C48" s="124"/>
      <c r="D48" s="124"/>
      <c r="E48" s="124"/>
      <c r="F48" s="139"/>
      <c r="G48" s="124"/>
      <c r="H48" s="501"/>
      <c r="I48" s="501"/>
      <c r="J48" s="501"/>
      <c r="K48" s="501"/>
      <c r="L48" s="502"/>
      <c r="M48" s="502"/>
      <c r="N48" s="502"/>
      <c r="O48" s="502"/>
      <c r="P48" s="57"/>
      <c r="R48" s="125"/>
      <c r="S48" s="125"/>
      <c r="T48" s="125"/>
      <c r="U48" s="125"/>
      <c r="V48" s="125"/>
      <c r="W48" s="125"/>
      <c r="X48" s="125"/>
      <c r="Y48" s="125"/>
      <c r="Z48" s="125"/>
      <c r="AA48" s="125"/>
      <c r="AB48" s="125"/>
      <c r="AC48" s="125"/>
      <c r="AD48" s="125"/>
      <c r="AE48" s="125"/>
      <c r="AF48" s="125"/>
      <c r="AG48" s="125"/>
      <c r="AH48" s="125"/>
      <c r="AI48" s="125"/>
      <c r="AJ48" s="125"/>
      <c r="AK48" s="125"/>
      <c r="AL48" s="125"/>
      <c r="AM48" s="125"/>
      <c r="AN48" s="125"/>
      <c r="AO48" s="125"/>
      <c r="AQ48" s="56"/>
      <c r="AR48" s="56"/>
    </row>
    <row r="49" spans="3:44" ht="0" hidden="1" customHeight="1" x14ac:dyDescent="0.35">
      <c r="C49" s="124"/>
      <c r="D49" s="124"/>
      <c r="E49" s="124"/>
      <c r="F49" s="139"/>
      <c r="G49" s="124"/>
      <c r="H49" s="501"/>
      <c r="I49" s="501"/>
      <c r="J49" s="501"/>
      <c r="K49" s="501"/>
      <c r="L49" s="502"/>
      <c r="M49" s="502"/>
      <c r="N49" s="502"/>
      <c r="O49" s="502"/>
      <c r="P49" s="57"/>
      <c r="R49" s="125"/>
      <c r="S49" s="125"/>
      <c r="T49" s="125"/>
      <c r="U49" s="125"/>
      <c r="V49" s="125"/>
      <c r="W49" s="125"/>
      <c r="X49" s="125"/>
      <c r="Y49" s="125"/>
      <c r="Z49" s="125"/>
      <c r="AA49" s="125"/>
      <c r="AB49" s="125"/>
      <c r="AC49" s="125"/>
      <c r="AD49" s="125"/>
      <c r="AE49" s="125"/>
      <c r="AF49" s="125"/>
      <c r="AG49" s="125"/>
      <c r="AH49" s="125"/>
      <c r="AI49" s="125"/>
      <c r="AJ49" s="125"/>
      <c r="AK49" s="125"/>
      <c r="AL49" s="125"/>
      <c r="AM49" s="125"/>
      <c r="AN49" s="125"/>
      <c r="AO49" s="125"/>
      <c r="AQ49" s="56"/>
      <c r="AR49" s="56"/>
    </row>
    <row r="50" spans="3:44" ht="0" hidden="1" customHeight="1" x14ac:dyDescent="0.35">
      <c r="C50" s="124"/>
      <c r="D50" s="124"/>
      <c r="E50" s="124"/>
      <c r="F50" s="139"/>
      <c r="G50" s="124"/>
      <c r="H50" s="501"/>
      <c r="I50" s="501"/>
      <c r="J50" s="501"/>
      <c r="K50" s="501"/>
      <c r="L50" s="502"/>
      <c r="M50" s="502"/>
      <c r="N50" s="502"/>
      <c r="O50" s="502"/>
      <c r="P50" s="57"/>
      <c r="R50" s="125"/>
      <c r="S50" s="125"/>
      <c r="T50" s="125"/>
      <c r="U50" s="125"/>
      <c r="V50" s="125"/>
      <c r="W50" s="125"/>
      <c r="X50" s="125"/>
      <c r="Y50" s="125"/>
      <c r="Z50" s="125"/>
      <c r="AA50" s="125"/>
      <c r="AB50" s="125"/>
      <c r="AC50" s="125"/>
      <c r="AD50" s="125"/>
      <c r="AE50" s="125"/>
      <c r="AF50" s="125"/>
      <c r="AG50" s="125"/>
      <c r="AH50" s="125"/>
      <c r="AI50" s="125"/>
      <c r="AJ50" s="125"/>
      <c r="AK50" s="125"/>
      <c r="AL50" s="125"/>
      <c r="AM50" s="125"/>
      <c r="AN50" s="125"/>
      <c r="AO50" s="125"/>
      <c r="AQ50" s="56"/>
      <c r="AR50" s="56"/>
    </row>
    <row r="51" spans="3:44" ht="0" hidden="1" customHeight="1" x14ac:dyDescent="0.35">
      <c r="C51" s="124"/>
      <c r="D51" s="124"/>
      <c r="E51" s="124"/>
      <c r="F51" s="139"/>
      <c r="G51" s="124"/>
      <c r="H51" s="501"/>
      <c r="I51" s="501"/>
      <c r="J51" s="501"/>
      <c r="K51" s="501"/>
      <c r="L51" s="502"/>
      <c r="M51" s="502"/>
      <c r="N51" s="502"/>
      <c r="O51" s="502"/>
      <c r="P51" s="57"/>
      <c r="R51" s="125"/>
      <c r="S51" s="125"/>
      <c r="T51" s="125"/>
      <c r="U51" s="125"/>
      <c r="V51" s="125"/>
      <c r="W51" s="125"/>
      <c r="X51" s="125"/>
      <c r="Y51" s="125"/>
      <c r="Z51" s="125"/>
      <c r="AA51" s="125"/>
      <c r="AB51" s="125"/>
      <c r="AC51" s="125"/>
      <c r="AD51" s="125"/>
      <c r="AE51" s="125"/>
      <c r="AF51" s="125"/>
      <c r="AG51" s="125"/>
      <c r="AH51" s="125"/>
      <c r="AI51" s="125"/>
      <c r="AJ51" s="125"/>
      <c r="AK51" s="125"/>
      <c r="AL51" s="125"/>
      <c r="AM51" s="125"/>
      <c r="AN51" s="125"/>
      <c r="AO51" s="125"/>
      <c r="AQ51" s="56"/>
      <c r="AR51" s="56"/>
    </row>
    <row r="52" spans="3:44" ht="0" hidden="1" customHeight="1" x14ac:dyDescent="0.35">
      <c r="C52" s="124"/>
      <c r="D52" s="124"/>
      <c r="E52" s="124"/>
      <c r="F52" s="139"/>
      <c r="G52" s="124"/>
      <c r="H52" s="501"/>
      <c r="I52" s="501"/>
      <c r="J52" s="501"/>
      <c r="K52" s="501"/>
      <c r="L52" s="502"/>
      <c r="M52" s="502"/>
      <c r="N52" s="502"/>
      <c r="O52" s="502"/>
      <c r="P52" s="57"/>
      <c r="R52" s="125"/>
      <c r="S52" s="125"/>
      <c r="T52" s="125"/>
      <c r="U52" s="125"/>
      <c r="V52" s="125"/>
      <c r="W52" s="125"/>
      <c r="X52" s="125"/>
      <c r="Y52" s="125"/>
      <c r="Z52" s="125"/>
      <c r="AA52" s="125"/>
      <c r="AB52" s="125"/>
      <c r="AC52" s="125"/>
      <c r="AD52" s="125"/>
      <c r="AE52" s="125"/>
      <c r="AF52" s="125"/>
      <c r="AG52" s="125"/>
      <c r="AH52" s="125"/>
      <c r="AI52" s="125"/>
      <c r="AJ52" s="125"/>
      <c r="AK52" s="125"/>
      <c r="AL52" s="125"/>
      <c r="AM52" s="125"/>
      <c r="AN52" s="125"/>
      <c r="AO52" s="125"/>
      <c r="AP52" s="56"/>
      <c r="AQ52" s="56"/>
      <c r="AR52" s="56"/>
    </row>
    <row r="53" spans="3:44" ht="0" hidden="1" customHeight="1" x14ac:dyDescent="0.35">
      <c r="C53" s="124"/>
      <c r="D53" s="124"/>
      <c r="E53" s="124"/>
      <c r="F53" s="139"/>
      <c r="G53" s="124"/>
      <c r="H53" s="501"/>
      <c r="I53" s="501"/>
      <c r="J53" s="501"/>
      <c r="K53" s="501"/>
      <c r="L53" s="502"/>
      <c r="M53" s="502"/>
      <c r="N53" s="502"/>
      <c r="O53" s="502"/>
      <c r="P53" s="57"/>
      <c r="R53" s="125"/>
      <c r="S53" s="125"/>
      <c r="T53" s="125"/>
      <c r="U53" s="125"/>
      <c r="V53" s="125"/>
      <c r="W53" s="125"/>
      <c r="X53" s="125"/>
      <c r="Y53" s="125"/>
      <c r="Z53" s="125"/>
      <c r="AA53" s="125"/>
      <c r="AB53" s="125"/>
      <c r="AC53" s="125"/>
      <c r="AD53" s="125"/>
      <c r="AE53" s="125"/>
      <c r="AF53" s="125"/>
      <c r="AG53" s="125"/>
      <c r="AH53" s="125"/>
      <c r="AI53" s="125"/>
      <c r="AJ53" s="125"/>
      <c r="AK53" s="125"/>
      <c r="AL53" s="125"/>
      <c r="AM53" s="125"/>
      <c r="AN53" s="125"/>
      <c r="AO53" s="125"/>
      <c r="AP53" s="56"/>
      <c r="AQ53" s="56"/>
      <c r="AR53" s="56"/>
    </row>
    <row r="54" spans="3:44" ht="0" hidden="1" customHeight="1" x14ac:dyDescent="0.2">
      <c r="C54" s="124"/>
      <c r="D54" s="124"/>
      <c r="E54" s="124"/>
      <c r="F54" s="139"/>
      <c r="G54" s="124"/>
      <c r="H54" s="501"/>
      <c r="I54" s="501"/>
      <c r="J54" s="501"/>
      <c r="K54" s="501"/>
      <c r="L54" s="502"/>
      <c r="M54" s="502"/>
      <c r="N54" s="502"/>
      <c r="O54" s="502"/>
      <c r="P54" s="57"/>
      <c r="R54" s="125"/>
      <c r="S54" s="125"/>
      <c r="T54" s="125"/>
      <c r="U54" s="125"/>
      <c r="V54" s="125"/>
      <c r="W54" s="125"/>
      <c r="X54" s="125"/>
      <c r="Y54" s="125"/>
      <c r="Z54" s="125"/>
      <c r="AA54" s="125"/>
      <c r="AB54" s="125"/>
      <c r="AC54" s="125"/>
      <c r="AD54" s="125"/>
      <c r="AE54" s="125"/>
      <c r="AF54" s="125"/>
      <c r="AG54" s="125"/>
      <c r="AH54" s="125"/>
      <c r="AI54" s="125"/>
      <c r="AJ54" s="125"/>
      <c r="AK54" s="125"/>
      <c r="AL54" s="125"/>
      <c r="AM54" s="125"/>
      <c r="AN54" s="125"/>
      <c r="AO54" s="125"/>
      <c r="AP54" s="35"/>
      <c r="AQ54" s="35"/>
      <c r="AR54" s="35"/>
    </row>
    <row r="55" spans="3:44" ht="0" hidden="1" customHeight="1" x14ac:dyDescent="0.35">
      <c r="C55" s="124"/>
      <c r="D55" s="124"/>
      <c r="E55" s="124"/>
      <c r="F55" s="139"/>
      <c r="G55" s="124"/>
      <c r="H55" s="501"/>
      <c r="I55" s="501"/>
      <c r="J55" s="501"/>
      <c r="K55" s="501"/>
      <c r="L55" s="502"/>
      <c r="M55" s="502"/>
      <c r="N55" s="502"/>
      <c r="O55" s="502"/>
      <c r="P55" s="57"/>
      <c r="R55" s="125"/>
      <c r="S55" s="125"/>
      <c r="T55" s="125"/>
      <c r="U55" s="125"/>
      <c r="V55" s="125"/>
      <c r="W55" s="125"/>
      <c r="X55" s="125"/>
      <c r="Y55" s="125"/>
      <c r="Z55" s="125"/>
      <c r="AA55" s="125"/>
      <c r="AB55" s="125"/>
      <c r="AC55" s="125"/>
      <c r="AD55" s="125"/>
      <c r="AE55" s="125"/>
      <c r="AF55" s="125"/>
      <c r="AG55" s="125"/>
      <c r="AH55" s="125"/>
      <c r="AI55" s="125"/>
      <c r="AJ55" s="125"/>
      <c r="AK55" s="125"/>
      <c r="AL55" s="125"/>
      <c r="AM55" s="125"/>
      <c r="AN55" s="125"/>
      <c r="AO55" s="125"/>
      <c r="AP55" s="56"/>
      <c r="AQ55" s="56"/>
      <c r="AR55" s="56"/>
    </row>
    <row r="56" spans="3:44" ht="0" hidden="1" customHeight="1" x14ac:dyDescent="0.35">
      <c r="C56" s="124"/>
      <c r="D56" s="124"/>
      <c r="E56" s="124"/>
      <c r="F56" s="139"/>
      <c r="G56" s="124"/>
      <c r="H56" s="501"/>
      <c r="I56" s="501"/>
      <c r="J56" s="501"/>
      <c r="K56" s="501"/>
      <c r="L56" s="502"/>
      <c r="M56" s="502"/>
      <c r="N56" s="502"/>
      <c r="O56" s="502"/>
      <c r="P56" s="57"/>
      <c r="R56" s="125"/>
      <c r="S56" s="125"/>
      <c r="T56" s="125"/>
      <c r="U56" s="125"/>
      <c r="V56" s="125"/>
      <c r="W56" s="125"/>
      <c r="X56" s="125"/>
      <c r="Y56" s="125"/>
      <c r="Z56" s="125"/>
      <c r="AA56" s="125"/>
      <c r="AB56" s="125"/>
      <c r="AC56" s="125"/>
      <c r="AD56" s="125"/>
      <c r="AE56" s="125"/>
      <c r="AF56" s="125"/>
      <c r="AG56" s="125"/>
      <c r="AH56" s="125"/>
      <c r="AI56" s="125"/>
      <c r="AJ56" s="125"/>
      <c r="AK56" s="125"/>
      <c r="AL56" s="125"/>
      <c r="AM56" s="125"/>
      <c r="AN56" s="125"/>
      <c r="AO56" s="125"/>
      <c r="AP56" s="56"/>
      <c r="AQ56" s="56"/>
      <c r="AR56" s="56"/>
    </row>
    <row r="57" spans="3:44" ht="0" hidden="1" customHeight="1" x14ac:dyDescent="0.35">
      <c r="C57" s="124"/>
      <c r="D57" s="124"/>
      <c r="E57" s="124"/>
      <c r="F57" s="139"/>
      <c r="G57" s="124"/>
      <c r="H57" s="501"/>
      <c r="I57" s="501"/>
      <c r="J57" s="501"/>
      <c r="K57" s="501"/>
      <c r="L57" s="502"/>
      <c r="M57" s="502"/>
      <c r="N57" s="502"/>
      <c r="O57" s="502"/>
      <c r="P57" s="57"/>
      <c r="R57" s="125"/>
      <c r="S57" s="125"/>
      <c r="T57" s="125"/>
      <c r="U57" s="125"/>
      <c r="V57" s="125"/>
      <c r="W57" s="125"/>
      <c r="X57" s="125"/>
      <c r="Y57" s="125"/>
      <c r="Z57" s="125"/>
      <c r="AA57" s="125"/>
      <c r="AB57" s="125"/>
      <c r="AC57" s="125"/>
      <c r="AD57" s="125"/>
      <c r="AE57" s="125"/>
      <c r="AF57" s="125"/>
      <c r="AG57" s="125"/>
      <c r="AH57" s="125"/>
      <c r="AI57" s="125"/>
      <c r="AJ57" s="125"/>
      <c r="AK57" s="125"/>
      <c r="AL57" s="125"/>
      <c r="AM57" s="125"/>
      <c r="AN57" s="125"/>
      <c r="AO57" s="125"/>
      <c r="AP57" s="56"/>
      <c r="AQ57" s="56"/>
      <c r="AR57" s="56"/>
    </row>
    <row r="58" spans="3:44" ht="0" hidden="1" customHeight="1" x14ac:dyDescent="0.35">
      <c r="C58" s="124"/>
      <c r="D58" s="124"/>
      <c r="E58" s="124"/>
      <c r="F58" s="139"/>
      <c r="G58" s="124"/>
      <c r="H58" s="501"/>
      <c r="I58" s="501"/>
      <c r="J58" s="501"/>
      <c r="K58" s="501"/>
      <c r="L58" s="502"/>
      <c r="M58" s="502"/>
      <c r="N58" s="502"/>
      <c r="O58" s="502"/>
      <c r="P58" s="57"/>
      <c r="R58" s="125"/>
      <c r="S58" s="125"/>
      <c r="T58" s="125"/>
      <c r="U58" s="125"/>
      <c r="V58" s="125"/>
      <c r="W58" s="125"/>
      <c r="X58" s="125"/>
      <c r="Y58" s="125"/>
      <c r="Z58" s="125"/>
      <c r="AA58" s="125"/>
      <c r="AB58" s="125"/>
      <c r="AC58" s="125"/>
      <c r="AD58" s="125"/>
      <c r="AE58" s="125"/>
      <c r="AF58" s="125"/>
      <c r="AG58" s="125"/>
      <c r="AH58" s="125"/>
      <c r="AI58" s="125"/>
      <c r="AJ58" s="125"/>
      <c r="AK58" s="125"/>
      <c r="AL58" s="125"/>
      <c r="AM58" s="125"/>
      <c r="AN58" s="125"/>
      <c r="AO58" s="125"/>
      <c r="AP58" s="56"/>
      <c r="AQ58" s="56"/>
      <c r="AR58" s="56"/>
    </row>
    <row r="59" spans="3:44" ht="0" hidden="1" customHeight="1" x14ac:dyDescent="0.35">
      <c r="C59" s="124"/>
      <c r="D59" s="124"/>
      <c r="E59" s="124"/>
      <c r="F59" s="139"/>
      <c r="G59" s="124"/>
      <c r="H59" s="501"/>
      <c r="I59" s="501"/>
      <c r="J59" s="501"/>
      <c r="K59" s="501"/>
      <c r="L59" s="502"/>
      <c r="M59" s="502"/>
      <c r="N59" s="502"/>
      <c r="O59" s="502"/>
      <c r="P59" s="57"/>
      <c r="R59" s="125"/>
      <c r="S59" s="125"/>
      <c r="T59" s="125"/>
      <c r="U59" s="125"/>
      <c r="V59" s="125"/>
      <c r="W59" s="125"/>
      <c r="X59" s="125"/>
      <c r="Y59" s="125"/>
      <c r="Z59" s="125"/>
      <c r="AA59" s="125"/>
      <c r="AB59" s="125"/>
      <c r="AC59" s="125"/>
      <c r="AD59" s="125"/>
      <c r="AE59" s="125"/>
      <c r="AF59" s="125"/>
      <c r="AG59" s="125"/>
      <c r="AH59" s="125"/>
      <c r="AI59" s="125"/>
      <c r="AJ59" s="125"/>
      <c r="AK59" s="125"/>
      <c r="AL59" s="125"/>
      <c r="AM59" s="125"/>
      <c r="AN59" s="125"/>
      <c r="AO59" s="125"/>
      <c r="AQ59" s="56"/>
      <c r="AR59" s="56"/>
    </row>
    <row r="60" spans="3:44" ht="0" hidden="1" customHeight="1" x14ac:dyDescent="0.35">
      <c r="C60" s="124"/>
      <c r="D60" s="124"/>
      <c r="E60" s="124"/>
      <c r="F60" s="139"/>
      <c r="G60" s="124"/>
      <c r="H60" s="501"/>
      <c r="I60" s="501"/>
      <c r="J60" s="501"/>
      <c r="K60" s="501"/>
      <c r="L60" s="502"/>
      <c r="M60" s="502"/>
      <c r="N60" s="502"/>
      <c r="O60" s="502"/>
      <c r="P60" s="57"/>
      <c r="R60" s="125"/>
      <c r="S60" s="125"/>
      <c r="T60" s="125"/>
      <c r="U60" s="125"/>
      <c r="V60" s="125"/>
      <c r="W60" s="125"/>
      <c r="X60" s="125"/>
      <c r="Y60" s="125"/>
      <c r="Z60" s="125"/>
      <c r="AA60" s="125"/>
      <c r="AB60" s="125"/>
      <c r="AC60" s="125"/>
      <c r="AD60" s="125"/>
      <c r="AE60" s="125"/>
      <c r="AF60" s="125"/>
      <c r="AG60" s="125"/>
      <c r="AH60" s="125"/>
      <c r="AI60" s="125"/>
      <c r="AJ60" s="125"/>
      <c r="AK60" s="125"/>
      <c r="AL60" s="125"/>
      <c r="AM60" s="125"/>
      <c r="AN60" s="125"/>
      <c r="AO60" s="125"/>
      <c r="AQ60" s="56"/>
      <c r="AR60" s="56"/>
    </row>
    <row r="61" spans="3:44" ht="0" hidden="1" customHeight="1" x14ac:dyDescent="0.35">
      <c r="C61" s="124"/>
      <c r="D61" s="124"/>
      <c r="E61" s="124"/>
      <c r="F61" s="139"/>
      <c r="G61" s="124"/>
      <c r="H61" s="501"/>
      <c r="I61" s="501"/>
      <c r="J61" s="501"/>
      <c r="K61" s="501"/>
      <c r="L61" s="502"/>
      <c r="M61" s="502"/>
      <c r="N61" s="502"/>
      <c r="O61" s="502"/>
      <c r="P61" s="57"/>
      <c r="R61" s="125"/>
      <c r="S61" s="125"/>
      <c r="T61" s="125"/>
      <c r="U61" s="125"/>
      <c r="V61" s="125"/>
      <c r="W61" s="125"/>
      <c r="X61" s="125"/>
      <c r="Y61" s="125"/>
      <c r="Z61" s="125"/>
      <c r="AA61" s="125"/>
      <c r="AB61" s="125"/>
      <c r="AC61" s="125"/>
      <c r="AD61" s="125"/>
      <c r="AE61" s="125"/>
      <c r="AF61" s="125"/>
      <c r="AG61" s="125"/>
      <c r="AH61" s="125"/>
      <c r="AI61" s="125"/>
      <c r="AJ61" s="125"/>
      <c r="AK61" s="125"/>
      <c r="AL61" s="125"/>
      <c r="AM61" s="125"/>
      <c r="AN61" s="125"/>
      <c r="AO61" s="125"/>
      <c r="AQ61" s="56"/>
      <c r="AR61" s="56"/>
    </row>
    <row r="62" spans="3:44" ht="0" hidden="1" customHeight="1" x14ac:dyDescent="0.35">
      <c r="C62" s="124"/>
      <c r="D62" s="124"/>
      <c r="E62" s="124"/>
      <c r="F62" s="139"/>
      <c r="G62" s="124"/>
      <c r="H62" s="501"/>
      <c r="I62" s="501"/>
      <c r="J62" s="501"/>
      <c r="K62" s="501"/>
      <c r="L62" s="502"/>
      <c r="M62" s="502"/>
      <c r="N62" s="502"/>
      <c r="O62" s="502"/>
      <c r="P62" s="57"/>
      <c r="R62" s="125"/>
      <c r="S62" s="125"/>
      <c r="T62" s="125"/>
      <c r="U62" s="125"/>
      <c r="V62" s="125"/>
      <c r="W62" s="125"/>
      <c r="X62" s="125"/>
      <c r="Y62" s="125"/>
      <c r="Z62" s="125"/>
      <c r="AA62" s="125"/>
      <c r="AB62" s="125"/>
      <c r="AC62" s="125"/>
      <c r="AD62" s="125"/>
      <c r="AE62" s="125"/>
      <c r="AF62" s="125"/>
      <c r="AG62" s="125"/>
      <c r="AH62" s="125"/>
      <c r="AI62" s="125"/>
      <c r="AJ62" s="125"/>
      <c r="AK62" s="125"/>
      <c r="AL62" s="125"/>
      <c r="AM62" s="125"/>
      <c r="AN62" s="125"/>
      <c r="AO62" s="125"/>
      <c r="AQ62" s="56"/>
      <c r="AR62" s="56"/>
    </row>
    <row r="63" spans="3:44" ht="0" hidden="1" customHeight="1" x14ac:dyDescent="0.35">
      <c r="C63" s="124"/>
      <c r="D63" s="124"/>
      <c r="E63" s="124"/>
      <c r="F63" s="139"/>
      <c r="G63" s="124"/>
      <c r="H63" s="501"/>
      <c r="I63" s="501"/>
      <c r="J63" s="501"/>
      <c r="K63" s="501"/>
      <c r="L63" s="502"/>
      <c r="M63" s="502"/>
      <c r="N63" s="502"/>
      <c r="O63" s="502"/>
      <c r="P63" s="57"/>
      <c r="R63" s="125"/>
      <c r="S63" s="125"/>
      <c r="T63" s="125"/>
      <c r="U63" s="125"/>
      <c r="V63" s="125"/>
      <c r="W63" s="125"/>
      <c r="X63" s="125"/>
      <c r="Y63" s="125"/>
      <c r="Z63" s="125"/>
      <c r="AA63" s="125"/>
      <c r="AB63" s="125"/>
      <c r="AC63" s="125"/>
      <c r="AD63" s="125"/>
      <c r="AE63" s="125"/>
      <c r="AF63" s="125"/>
      <c r="AG63" s="125"/>
      <c r="AH63" s="125"/>
      <c r="AI63" s="125"/>
      <c r="AJ63" s="125"/>
      <c r="AK63" s="125"/>
      <c r="AL63" s="125"/>
      <c r="AM63" s="125"/>
      <c r="AN63" s="125"/>
      <c r="AO63" s="125"/>
      <c r="AQ63" s="56"/>
      <c r="AR63" s="56"/>
    </row>
    <row r="64" spans="3:44" ht="0" hidden="1" customHeight="1" x14ac:dyDescent="0.35">
      <c r="C64" s="124"/>
      <c r="D64" s="124"/>
      <c r="E64" s="124"/>
      <c r="F64" s="139"/>
      <c r="G64" s="124"/>
      <c r="H64" s="501"/>
      <c r="I64" s="501"/>
      <c r="J64" s="501"/>
      <c r="K64" s="501"/>
      <c r="L64" s="502"/>
      <c r="M64" s="502"/>
      <c r="N64" s="502"/>
      <c r="O64" s="502"/>
      <c r="P64" s="57"/>
      <c r="R64" s="125"/>
      <c r="S64" s="125"/>
      <c r="T64" s="125"/>
      <c r="U64" s="125"/>
      <c r="V64" s="125"/>
      <c r="W64" s="125"/>
      <c r="X64" s="125"/>
      <c r="Y64" s="125"/>
      <c r="Z64" s="125"/>
      <c r="AA64" s="125"/>
      <c r="AB64" s="125"/>
      <c r="AC64" s="125"/>
      <c r="AD64" s="125"/>
      <c r="AE64" s="125"/>
      <c r="AF64" s="125"/>
      <c r="AG64" s="125"/>
      <c r="AH64" s="125"/>
      <c r="AI64" s="125"/>
      <c r="AJ64" s="125"/>
      <c r="AK64" s="125"/>
      <c r="AL64" s="125"/>
      <c r="AM64" s="125"/>
      <c r="AN64" s="125"/>
      <c r="AO64" s="125"/>
      <c r="AQ64" s="56"/>
      <c r="AR64" s="56"/>
    </row>
    <row r="65" spans="3:44" ht="0" hidden="1" customHeight="1" x14ac:dyDescent="0.35">
      <c r="C65" s="124"/>
      <c r="D65" s="124"/>
      <c r="E65" s="124"/>
      <c r="F65" s="139"/>
      <c r="G65" s="124"/>
      <c r="H65" s="501"/>
      <c r="I65" s="501"/>
      <c r="J65" s="501"/>
      <c r="K65" s="501"/>
      <c r="L65" s="502"/>
      <c r="M65" s="502"/>
      <c r="N65" s="502"/>
      <c r="O65" s="502"/>
      <c r="P65" s="57"/>
      <c r="R65" s="125"/>
      <c r="S65" s="125"/>
      <c r="T65" s="125"/>
      <c r="U65" s="125"/>
      <c r="V65" s="125"/>
      <c r="W65" s="125"/>
      <c r="X65" s="125"/>
      <c r="Y65" s="125"/>
      <c r="Z65" s="125"/>
      <c r="AA65" s="125"/>
      <c r="AB65" s="125"/>
      <c r="AC65" s="125"/>
      <c r="AD65" s="125"/>
      <c r="AE65" s="125"/>
      <c r="AF65" s="125"/>
      <c r="AG65" s="125"/>
      <c r="AH65" s="125"/>
      <c r="AI65" s="125"/>
      <c r="AJ65" s="125"/>
      <c r="AK65" s="125"/>
      <c r="AL65" s="125"/>
      <c r="AM65" s="125"/>
      <c r="AN65" s="125"/>
      <c r="AO65" s="125"/>
      <c r="AQ65" s="56"/>
      <c r="AR65" s="56"/>
    </row>
    <row r="66" spans="3:44" ht="0" hidden="1" customHeight="1" x14ac:dyDescent="0.35">
      <c r="C66" s="124"/>
      <c r="D66" s="124"/>
      <c r="E66" s="124"/>
      <c r="F66" s="139"/>
      <c r="G66" s="124"/>
      <c r="H66" s="501"/>
      <c r="I66" s="501"/>
      <c r="J66" s="501"/>
      <c r="K66" s="501"/>
      <c r="L66" s="502"/>
      <c r="M66" s="502"/>
      <c r="N66" s="502"/>
      <c r="O66" s="502"/>
      <c r="P66" s="57"/>
      <c r="R66" s="125"/>
      <c r="S66" s="125"/>
      <c r="T66" s="125"/>
      <c r="U66" s="125"/>
      <c r="V66" s="125"/>
      <c r="W66" s="125"/>
      <c r="X66" s="125"/>
      <c r="Y66" s="125"/>
      <c r="Z66" s="125"/>
      <c r="AA66" s="125"/>
      <c r="AB66" s="125"/>
      <c r="AC66" s="125"/>
      <c r="AD66" s="125"/>
      <c r="AE66" s="125"/>
      <c r="AF66" s="125"/>
      <c r="AG66" s="125"/>
      <c r="AH66" s="125"/>
      <c r="AI66" s="125"/>
      <c r="AJ66" s="125"/>
      <c r="AK66" s="125"/>
      <c r="AL66" s="125"/>
      <c r="AM66" s="125"/>
      <c r="AN66" s="125"/>
      <c r="AO66" s="125"/>
      <c r="AQ66" s="56"/>
      <c r="AR66" s="56"/>
    </row>
    <row r="67" spans="3:44" ht="0" hidden="1" customHeight="1" x14ac:dyDescent="0.35">
      <c r="C67" s="124"/>
      <c r="D67" s="124"/>
      <c r="E67" s="124"/>
      <c r="F67" s="139"/>
      <c r="G67" s="124"/>
      <c r="H67" s="501"/>
      <c r="I67" s="501"/>
      <c r="J67" s="501"/>
      <c r="K67" s="501"/>
      <c r="L67" s="502"/>
      <c r="M67" s="502"/>
      <c r="N67" s="502"/>
      <c r="O67" s="502"/>
      <c r="P67" s="57"/>
      <c r="R67" s="125"/>
      <c r="S67" s="125"/>
      <c r="T67" s="125"/>
      <c r="U67" s="125"/>
      <c r="V67" s="125"/>
      <c r="W67" s="125"/>
      <c r="X67" s="125"/>
      <c r="Y67" s="125"/>
      <c r="Z67" s="125"/>
      <c r="AA67" s="125"/>
      <c r="AB67" s="125"/>
      <c r="AC67" s="125"/>
      <c r="AD67" s="125"/>
      <c r="AE67" s="125"/>
      <c r="AF67" s="125"/>
      <c r="AG67" s="125"/>
      <c r="AH67" s="125"/>
      <c r="AI67" s="125"/>
      <c r="AJ67" s="125"/>
      <c r="AK67" s="125"/>
      <c r="AL67" s="125"/>
      <c r="AM67" s="125"/>
      <c r="AN67" s="125"/>
      <c r="AO67" s="125"/>
      <c r="AQ67" s="56"/>
      <c r="AR67" s="56"/>
    </row>
    <row r="68" spans="3:44" ht="0" hidden="1" customHeight="1" x14ac:dyDescent="0.35">
      <c r="C68" s="124"/>
      <c r="D68" s="124"/>
      <c r="E68" s="124"/>
      <c r="F68" s="139"/>
      <c r="G68" s="124"/>
      <c r="H68" s="501"/>
      <c r="I68" s="501"/>
      <c r="J68" s="501"/>
      <c r="K68" s="501"/>
      <c r="L68" s="502"/>
      <c r="M68" s="502"/>
      <c r="N68" s="502"/>
      <c r="O68" s="502"/>
      <c r="P68" s="57"/>
      <c r="R68" s="125"/>
      <c r="S68" s="125"/>
      <c r="T68" s="125"/>
      <c r="U68" s="125"/>
      <c r="V68" s="125"/>
      <c r="W68" s="125"/>
      <c r="X68" s="125"/>
      <c r="Y68" s="125"/>
      <c r="Z68" s="125"/>
      <c r="AA68" s="125"/>
      <c r="AB68" s="125"/>
      <c r="AC68" s="125"/>
      <c r="AD68" s="125"/>
      <c r="AE68" s="125"/>
      <c r="AF68" s="125"/>
      <c r="AG68" s="125"/>
      <c r="AH68" s="125"/>
      <c r="AI68" s="125"/>
      <c r="AJ68" s="125"/>
      <c r="AK68" s="125"/>
      <c r="AL68" s="125"/>
      <c r="AM68" s="125"/>
      <c r="AN68" s="125"/>
      <c r="AO68" s="125"/>
      <c r="AQ68" s="56"/>
      <c r="AR68" s="56"/>
    </row>
    <row r="69" spans="3:44" ht="0" hidden="1" customHeight="1" x14ac:dyDescent="0.35">
      <c r="C69" s="124"/>
      <c r="D69" s="124"/>
      <c r="E69" s="124"/>
      <c r="F69" s="139"/>
      <c r="G69" s="124"/>
      <c r="H69" s="501"/>
      <c r="I69" s="501"/>
      <c r="J69" s="501"/>
      <c r="K69" s="501"/>
      <c r="L69" s="502"/>
      <c r="M69" s="502"/>
      <c r="N69" s="502"/>
      <c r="O69" s="502"/>
      <c r="P69" s="57"/>
      <c r="R69" s="125"/>
      <c r="S69" s="125"/>
      <c r="T69" s="125"/>
      <c r="U69" s="125"/>
      <c r="V69" s="125"/>
      <c r="W69" s="125"/>
      <c r="X69" s="125"/>
      <c r="Y69" s="125"/>
      <c r="Z69" s="125"/>
      <c r="AA69" s="125"/>
      <c r="AB69" s="125"/>
      <c r="AC69" s="125"/>
      <c r="AD69" s="125"/>
      <c r="AE69" s="125"/>
      <c r="AF69" s="125"/>
      <c r="AG69" s="125"/>
      <c r="AH69" s="125"/>
      <c r="AI69" s="125"/>
      <c r="AJ69" s="125"/>
      <c r="AK69" s="125"/>
      <c r="AL69" s="125"/>
      <c r="AM69" s="125"/>
      <c r="AN69" s="125"/>
      <c r="AO69" s="125"/>
      <c r="AQ69" s="56"/>
      <c r="AR69" s="56"/>
    </row>
    <row r="70" spans="3:44" ht="0" hidden="1" customHeight="1" x14ac:dyDescent="0.35">
      <c r="C70" s="124"/>
      <c r="D70" s="124"/>
      <c r="E70" s="124"/>
      <c r="F70" s="139"/>
      <c r="G70" s="124"/>
      <c r="H70" s="501"/>
      <c r="I70" s="501"/>
      <c r="J70" s="501"/>
      <c r="K70" s="501"/>
      <c r="L70" s="502"/>
      <c r="M70" s="502"/>
      <c r="N70" s="502"/>
      <c r="O70" s="502"/>
      <c r="P70" s="57"/>
      <c r="R70" s="125"/>
      <c r="S70" s="125"/>
      <c r="T70" s="125"/>
      <c r="U70" s="125"/>
      <c r="V70" s="125"/>
      <c r="W70" s="125"/>
      <c r="X70" s="125"/>
      <c r="Y70" s="125"/>
      <c r="Z70" s="125"/>
      <c r="AA70" s="125"/>
      <c r="AB70" s="125"/>
      <c r="AC70" s="125"/>
      <c r="AD70" s="125"/>
      <c r="AE70" s="125"/>
      <c r="AF70" s="125"/>
      <c r="AG70" s="125"/>
      <c r="AH70" s="125"/>
      <c r="AI70" s="125"/>
      <c r="AJ70" s="125"/>
      <c r="AK70" s="125"/>
      <c r="AL70" s="125"/>
      <c r="AM70" s="125"/>
      <c r="AN70" s="125"/>
      <c r="AO70" s="125"/>
      <c r="AQ70" s="56"/>
      <c r="AR70" s="56"/>
    </row>
    <row r="71" spans="3:44" ht="0" hidden="1" customHeight="1" x14ac:dyDescent="0.35">
      <c r="C71" s="124"/>
      <c r="D71" s="124"/>
      <c r="E71" s="124"/>
      <c r="F71" s="139"/>
      <c r="G71" s="124"/>
      <c r="H71" s="501"/>
      <c r="I71" s="501"/>
      <c r="J71" s="501"/>
      <c r="K71" s="501"/>
      <c r="L71" s="502"/>
      <c r="M71" s="502"/>
      <c r="N71" s="502"/>
      <c r="O71" s="502"/>
      <c r="P71" s="57"/>
      <c r="R71" s="125"/>
      <c r="S71" s="125"/>
      <c r="T71" s="125"/>
      <c r="U71" s="125"/>
      <c r="V71" s="125"/>
      <c r="W71" s="125"/>
      <c r="X71" s="125"/>
      <c r="Y71" s="125"/>
      <c r="Z71" s="125"/>
      <c r="AA71" s="125"/>
      <c r="AB71" s="125"/>
      <c r="AC71" s="125"/>
      <c r="AD71" s="125"/>
      <c r="AE71" s="125"/>
      <c r="AF71" s="125"/>
      <c r="AG71" s="125"/>
      <c r="AH71" s="125"/>
      <c r="AI71" s="125"/>
      <c r="AJ71" s="125"/>
      <c r="AK71" s="125"/>
      <c r="AL71" s="125"/>
      <c r="AM71" s="125"/>
      <c r="AN71" s="125"/>
      <c r="AO71" s="125"/>
      <c r="AQ71" s="56"/>
      <c r="AR71" s="56"/>
    </row>
    <row r="72" spans="3:44" ht="0" hidden="1" customHeight="1" x14ac:dyDescent="0.35">
      <c r="C72" s="124"/>
      <c r="D72" s="124"/>
      <c r="E72" s="124"/>
      <c r="F72" s="139"/>
      <c r="G72" s="124"/>
      <c r="H72" s="501"/>
      <c r="I72" s="501"/>
      <c r="J72" s="501"/>
      <c r="K72" s="501"/>
      <c r="L72" s="502"/>
      <c r="M72" s="502"/>
      <c r="N72" s="502"/>
      <c r="O72" s="502"/>
      <c r="P72" s="57"/>
      <c r="R72" s="125"/>
      <c r="S72" s="125"/>
      <c r="T72" s="125"/>
      <c r="U72" s="125"/>
      <c r="V72" s="125"/>
      <c r="W72" s="125"/>
      <c r="X72" s="125"/>
      <c r="Y72" s="125"/>
      <c r="Z72" s="125"/>
      <c r="AA72" s="125"/>
      <c r="AB72" s="125"/>
      <c r="AC72" s="125"/>
      <c r="AD72" s="125"/>
      <c r="AE72" s="125"/>
      <c r="AF72" s="125"/>
      <c r="AG72" s="125"/>
      <c r="AH72" s="125"/>
      <c r="AI72" s="125"/>
      <c r="AJ72" s="125"/>
      <c r="AK72" s="125"/>
      <c r="AL72" s="125"/>
      <c r="AM72" s="125"/>
      <c r="AN72" s="125"/>
      <c r="AO72" s="125"/>
      <c r="AQ72" s="56"/>
      <c r="AR72" s="56"/>
    </row>
    <row r="73" spans="3:44" ht="0" hidden="1" customHeight="1" x14ac:dyDescent="0.35">
      <c r="C73" s="124"/>
      <c r="D73" s="124"/>
      <c r="E73" s="124"/>
      <c r="F73" s="139"/>
      <c r="G73" s="124"/>
      <c r="H73" s="501"/>
      <c r="I73" s="501"/>
      <c r="J73" s="501"/>
      <c r="K73" s="501"/>
      <c r="L73" s="502"/>
      <c r="M73" s="502"/>
      <c r="N73" s="502"/>
      <c r="O73" s="502"/>
      <c r="P73" s="57"/>
      <c r="R73" s="125"/>
      <c r="S73" s="125"/>
      <c r="T73" s="125"/>
      <c r="U73" s="125"/>
      <c r="V73" s="125"/>
      <c r="W73" s="125"/>
      <c r="X73" s="125"/>
      <c r="Y73" s="125"/>
      <c r="Z73" s="125"/>
      <c r="AA73" s="125"/>
      <c r="AB73" s="125"/>
      <c r="AC73" s="125"/>
      <c r="AD73" s="125"/>
      <c r="AE73" s="125"/>
      <c r="AF73" s="125"/>
      <c r="AG73" s="125"/>
      <c r="AH73" s="125"/>
      <c r="AI73" s="125"/>
      <c r="AJ73" s="125"/>
      <c r="AK73" s="125"/>
      <c r="AL73" s="125"/>
      <c r="AM73" s="125"/>
      <c r="AN73" s="125"/>
      <c r="AO73" s="125"/>
      <c r="AQ73" s="56"/>
      <c r="AR73" s="56"/>
    </row>
    <row r="74" spans="3:44" ht="0" hidden="1" customHeight="1" x14ac:dyDescent="0.35">
      <c r="C74" s="124"/>
      <c r="D74" s="124"/>
      <c r="E74" s="124"/>
      <c r="F74" s="139"/>
      <c r="G74" s="124"/>
      <c r="H74" s="501"/>
      <c r="I74" s="501"/>
      <c r="J74" s="501"/>
      <c r="K74" s="501"/>
      <c r="L74" s="502"/>
      <c r="M74" s="502"/>
      <c r="N74" s="502"/>
      <c r="O74" s="502"/>
      <c r="P74" s="57"/>
      <c r="R74" s="125"/>
      <c r="S74" s="125"/>
      <c r="T74" s="125"/>
      <c r="U74" s="125"/>
      <c r="V74" s="125"/>
      <c r="W74" s="125"/>
      <c r="X74" s="125"/>
      <c r="Y74" s="125"/>
      <c r="Z74" s="125"/>
      <c r="AA74" s="125"/>
      <c r="AB74" s="125"/>
      <c r="AC74" s="125"/>
      <c r="AD74" s="125"/>
      <c r="AE74" s="125"/>
      <c r="AF74" s="125"/>
      <c r="AG74" s="125"/>
      <c r="AH74" s="125"/>
      <c r="AI74" s="125"/>
      <c r="AJ74" s="125"/>
      <c r="AK74" s="125"/>
      <c r="AL74" s="125"/>
      <c r="AM74" s="125"/>
      <c r="AN74" s="125"/>
      <c r="AO74" s="125"/>
      <c r="AQ74" s="56"/>
      <c r="AR74" s="56"/>
    </row>
    <row r="75" spans="3:44" ht="0" hidden="1" customHeight="1" x14ac:dyDescent="0.35">
      <c r="C75" s="124"/>
      <c r="D75" s="124"/>
      <c r="E75" s="124"/>
      <c r="F75" s="139"/>
      <c r="G75" s="124"/>
      <c r="H75" s="501"/>
      <c r="I75" s="501"/>
      <c r="J75" s="501"/>
      <c r="K75" s="501"/>
      <c r="L75" s="502"/>
      <c r="M75" s="502"/>
      <c r="N75" s="502"/>
      <c r="O75" s="502"/>
      <c r="P75" s="57"/>
      <c r="R75" s="125"/>
      <c r="S75" s="125"/>
      <c r="T75" s="125"/>
      <c r="U75" s="125"/>
      <c r="V75" s="125"/>
      <c r="W75" s="125"/>
      <c r="X75" s="125"/>
      <c r="Y75" s="125"/>
      <c r="Z75" s="125"/>
      <c r="AA75" s="125"/>
      <c r="AB75" s="125"/>
      <c r="AC75" s="125"/>
      <c r="AD75" s="125"/>
      <c r="AE75" s="125"/>
      <c r="AF75" s="125"/>
      <c r="AG75" s="125"/>
      <c r="AH75" s="125"/>
      <c r="AI75" s="125"/>
      <c r="AJ75" s="125"/>
      <c r="AK75" s="125"/>
      <c r="AL75" s="125"/>
      <c r="AM75" s="125"/>
      <c r="AN75" s="125"/>
      <c r="AO75" s="125"/>
      <c r="AQ75" s="56"/>
      <c r="AR75" s="56"/>
    </row>
    <row r="76" spans="3:44" ht="0" hidden="1" customHeight="1" x14ac:dyDescent="0.35">
      <c r="C76" s="124"/>
      <c r="D76" s="124"/>
      <c r="E76" s="124"/>
      <c r="F76" s="139"/>
      <c r="G76" s="124"/>
      <c r="H76" s="501"/>
      <c r="I76" s="501"/>
      <c r="J76" s="501"/>
      <c r="K76" s="501"/>
      <c r="L76" s="502"/>
      <c r="M76" s="502"/>
      <c r="N76" s="502"/>
      <c r="O76" s="502"/>
      <c r="P76" s="57"/>
      <c r="R76" s="125"/>
      <c r="S76" s="125"/>
      <c r="T76" s="125"/>
      <c r="U76" s="125"/>
      <c r="V76" s="125"/>
      <c r="W76" s="125"/>
      <c r="X76" s="125"/>
      <c r="Y76" s="125"/>
      <c r="Z76" s="125"/>
      <c r="AA76" s="125"/>
      <c r="AB76" s="125"/>
      <c r="AC76" s="125"/>
      <c r="AD76" s="125"/>
      <c r="AE76" s="125"/>
      <c r="AF76" s="125"/>
      <c r="AG76" s="125"/>
      <c r="AH76" s="125"/>
      <c r="AI76" s="125"/>
      <c r="AJ76" s="125"/>
      <c r="AK76" s="125"/>
      <c r="AL76" s="125"/>
      <c r="AM76" s="125"/>
      <c r="AN76" s="125"/>
      <c r="AO76" s="125"/>
      <c r="AQ76" s="56"/>
      <c r="AR76" s="56"/>
    </row>
    <row r="77" spans="3:44" ht="0" hidden="1" customHeight="1" x14ac:dyDescent="0.35">
      <c r="C77" s="124"/>
      <c r="D77" s="124"/>
      <c r="E77" s="124"/>
      <c r="F77" s="139"/>
      <c r="G77" s="124"/>
      <c r="H77" s="501"/>
      <c r="I77" s="501"/>
      <c r="J77" s="501"/>
      <c r="K77" s="501"/>
      <c r="L77" s="502"/>
      <c r="M77" s="502"/>
      <c r="N77" s="502"/>
      <c r="O77" s="502"/>
      <c r="P77" s="57"/>
      <c r="R77" s="125"/>
      <c r="S77" s="125"/>
      <c r="T77" s="125"/>
      <c r="U77" s="125"/>
      <c r="V77" s="125"/>
      <c r="W77" s="125"/>
      <c r="X77" s="125"/>
      <c r="Y77" s="125"/>
      <c r="Z77" s="125"/>
      <c r="AA77" s="125"/>
      <c r="AB77" s="125"/>
      <c r="AC77" s="125"/>
      <c r="AD77" s="125"/>
      <c r="AE77" s="125"/>
      <c r="AF77" s="125"/>
      <c r="AG77" s="125"/>
      <c r="AH77" s="125"/>
      <c r="AI77" s="125"/>
      <c r="AJ77" s="125"/>
      <c r="AK77" s="125"/>
      <c r="AL77" s="125"/>
      <c r="AM77" s="125"/>
      <c r="AN77" s="125"/>
      <c r="AO77" s="125"/>
      <c r="AQ77" s="56"/>
      <c r="AR77" s="56"/>
    </row>
    <row r="78" spans="3:44" ht="0" hidden="1" customHeight="1" x14ac:dyDescent="0.35">
      <c r="C78" s="124"/>
      <c r="D78" s="124"/>
      <c r="E78" s="124"/>
      <c r="F78" s="139"/>
      <c r="G78" s="124"/>
      <c r="H78" s="501"/>
      <c r="I78" s="501"/>
      <c r="J78" s="501"/>
      <c r="K78" s="501"/>
      <c r="L78" s="502"/>
      <c r="M78" s="502"/>
      <c r="N78" s="502"/>
      <c r="O78" s="502"/>
      <c r="P78" s="57"/>
      <c r="R78" s="125"/>
      <c r="S78" s="125"/>
      <c r="T78" s="125"/>
      <c r="U78" s="125"/>
      <c r="V78" s="125"/>
      <c r="W78" s="125"/>
      <c r="X78" s="125"/>
      <c r="Y78" s="125"/>
      <c r="Z78" s="125"/>
      <c r="AA78" s="125"/>
      <c r="AB78" s="125"/>
      <c r="AC78" s="125"/>
      <c r="AD78" s="125"/>
      <c r="AE78" s="125"/>
      <c r="AF78" s="125"/>
      <c r="AG78" s="125"/>
      <c r="AH78" s="125"/>
      <c r="AI78" s="125"/>
      <c r="AJ78" s="125"/>
      <c r="AK78" s="125"/>
      <c r="AL78" s="125"/>
      <c r="AM78" s="125"/>
      <c r="AN78" s="125"/>
      <c r="AO78" s="125"/>
      <c r="AQ78" s="56"/>
      <c r="AR78" s="56"/>
    </row>
    <row r="79" spans="3:44" ht="0" hidden="1" customHeight="1" x14ac:dyDescent="0.35">
      <c r="C79" s="124"/>
      <c r="D79" s="124"/>
      <c r="E79" s="124"/>
      <c r="F79" s="139"/>
      <c r="G79" s="124"/>
      <c r="H79" s="501"/>
      <c r="I79" s="501"/>
      <c r="J79" s="501"/>
      <c r="K79" s="501"/>
      <c r="L79" s="502"/>
      <c r="M79" s="502"/>
      <c r="N79" s="502"/>
      <c r="O79" s="502"/>
      <c r="P79" s="57"/>
      <c r="R79" s="125"/>
      <c r="S79" s="125"/>
      <c r="T79" s="125"/>
      <c r="U79" s="125"/>
      <c r="V79" s="125"/>
      <c r="W79" s="125"/>
      <c r="X79" s="125"/>
      <c r="Y79" s="125"/>
      <c r="Z79" s="125"/>
      <c r="AA79" s="125"/>
      <c r="AB79" s="125"/>
      <c r="AC79" s="125"/>
      <c r="AD79" s="125"/>
      <c r="AE79" s="125"/>
      <c r="AF79" s="125"/>
      <c r="AG79" s="125"/>
      <c r="AH79" s="125"/>
      <c r="AI79" s="125"/>
      <c r="AJ79" s="125"/>
      <c r="AK79" s="125"/>
      <c r="AL79" s="125"/>
      <c r="AM79" s="125"/>
      <c r="AN79" s="125"/>
      <c r="AO79" s="125"/>
      <c r="AQ79" s="56"/>
      <c r="AR79" s="56"/>
    </row>
    <row r="80" spans="3:44" ht="0" hidden="1" customHeight="1" x14ac:dyDescent="0.35">
      <c r="C80" s="124"/>
      <c r="D80" s="124"/>
      <c r="E80" s="124"/>
      <c r="F80" s="139"/>
      <c r="G80" s="124"/>
      <c r="H80" s="501"/>
      <c r="I80" s="501"/>
      <c r="J80" s="501"/>
      <c r="K80" s="501"/>
      <c r="L80" s="502"/>
      <c r="M80" s="502"/>
      <c r="N80" s="502"/>
      <c r="O80" s="502"/>
      <c r="P80" s="57"/>
      <c r="R80" s="125"/>
      <c r="S80" s="125"/>
      <c r="T80" s="125"/>
      <c r="U80" s="125"/>
      <c r="V80" s="125"/>
      <c r="W80" s="125"/>
      <c r="X80" s="125"/>
      <c r="Y80" s="125"/>
      <c r="Z80" s="125"/>
      <c r="AA80" s="125"/>
      <c r="AB80" s="125"/>
      <c r="AC80" s="125"/>
      <c r="AD80" s="125"/>
      <c r="AE80" s="125"/>
      <c r="AF80" s="125"/>
      <c r="AG80" s="125"/>
      <c r="AH80" s="125"/>
      <c r="AI80" s="125"/>
      <c r="AJ80" s="125"/>
      <c r="AK80" s="125"/>
      <c r="AL80" s="125"/>
      <c r="AM80" s="125"/>
      <c r="AN80" s="125"/>
      <c r="AO80" s="125"/>
      <c r="AQ80" s="56"/>
      <c r="AR80" s="56"/>
    </row>
    <row r="81" spans="3:44" ht="0" hidden="1" customHeight="1" x14ac:dyDescent="0.35">
      <c r="C81" s="124"/>
      <c r="D81" s="124"/>
      <c r="E81" s="124"/>
      <c r="F81" s="139"/>
      <c r="G81" s="124"/>
      <c r="H81" s="501"/>
      <c r="I81" s="501"/>
      <c r="J81" s="501"/>
      <c r="K81" s="501"/>
      <c r="L81" s="502"/>
      <c r="M81" s="502"/>
      <c r="N81" s="502"/>
      <c r="O81" s="502"/>
      <c r="P81" s="57"/>
      <c r="R81" s="125"/>
      <c r="S81" s="125"/>
      <c r="T81" s="125"/>
      <c r="U81" s="125"/>
      <c r="V81" s="125"/>
      <c r="W81" s="125"/>
      <c r="X81" s="125"/>
      <c r="Y81" s="125"/>
      <c r="Z81" s="125"/>
      <c r="AA81" s="125"/>
      <c r="AB81" s="125"/>
      <c r="AC81" s="125"/>
      <c r="AD81" s="125"/>
      <c r="AE81" s="125"/>
      <c r="AF81" s="125"/>
      <c r="AG81" s="125"/>
      <c r="AH81" s="125"/>
      <c r="AI81" s="125"/>
      <c r="AJ81" s="125"/>
      <c r="AK81" s="125"/>
      <c r="AL81" s="125"/>
      <c r="AM81" s="125"/>
      <c r="AN81" s="125"/>
      <c r="AO81" s="125"/>
      <c r="AQ81" s="56"/>
      <c r="AR81" s="56"/>
    </row>
    <row r="82" spans="3:44" ht="0" hidden="1" customHeight="1" x14ac:dyDescent="0.35">
      <c r="C82" s="124"/>
      <c r="D82" s="124"/>
      <c r="E82" s="124"/>
      <c r="F82" s="139"/>
      <c r="G82" s="124"/>
      <c r="H82" s="501"/>
      <c r="I82" s="501"/>
      <c r="J82" s="501"/>
      <c r="K82" s="501"/>
      <c r="L82" s="502"/>
      <c r="M82" s="502"/>
      <c r="N82" s="502"/>
      <c r="O82" s="502"/>
      <c r="P82" s="57"/>
      <c r="R82" s="125"/>
      <c r="S82" s="125"/>
      <c r="T82" s="125"/>
      <c r="U82" s="125"/>
      <c r="V82" s="125"/>
      <c r="W82" s="125"/>
      <c r="X82" s="125"/>
      <c r="Y82" s="125"/>
      <c r="Z82" s="125"/>
      <c r="AA82" s="125"/>
      <c r="AB82" s="125"/>
      <c r="AC82" s="125"/>
      <c r="AD82" s="125"/>
      <c r="AE82" s="125"/>
      <c r="AF82" s="125"/>
      <c r="AG82" s="125"/>
      <c r="AH82" s="125"/>
      <c r="AI82" s="125"/>
      <c r="AJ82" s="125"/>
      <c r="AK82" s="125"/>
      <c r="AL82" s="125"/>
      <c r="AM82" s="125"/>
      <c r="AN82" s="125"/>
      <c r="AO82" s="125"/>
      <c r="AQ82" s="56"/>
      <c r="AR82" s="56"/>
    </row>
    <row r="83" spans="3:44" ht="0" hidden="1" customHeight="1" x14ac:dyDescent="0.35">
      <c r="C83" s="124"/>
      <c r="D83" s="124"/>
      <c r="E83" s="124"/>
      <c r="F83" s="139"/>
      <c r="G83" s="124"/>
      <c r="H83" s="501"/>
      <c r="I83" s="501"/>
      <c r="J83" s="501"/>
      <c r="K83" s="501"/>
      <c r="L83" s="502"/>
      <c r="M83" s="502"/>
      <c r="N83" s="502"/>
      <c r="O83" s="502"/>
      <c r="P83" s="57"/>
      <c r="R83" s="125"/>
      <c r="S83" s="125"/>
      <c r="T83" s="125"/>
      <c r="U83" s="125"/>
      <c r="V83" s="125"/>
      <c r="W83" s="125"/>
      <c r="X83" s="125"/>
      <c r="Y83" s="125"/>
      <c r="Z83" s="125"/>
      <c r="AA83" s="125"/>
      <c r="AB83" s="125"/>
      <c r="AC83" s="125"/>
      <c r="AD83" s="125"/>
      <c r="AE83" s="125"/>
      <c r="AF83" s="125"/>
      <c r="AG83" s="125"/>
      <c r="AH83" s="125"/>
      <c r="AI83" s="125"/>
      <c r="AJ83" s="125"/>
      <c r="AK83" s="125"/>
      <c r="AL83" s="125"/>
      <c r="AM83" s="125"/>
      <c r="AN83" s="125"/>
      <c r="AO83" s="125"/>
      <c r="AQ83" s="56"/>
      <c r="AR83" s="56"/>
    </row>
    <row r="84" spans="3:44" ht="0" hidden="1" customHeight="1" x14ac:dyDescent="0.35">
      <c r="C84" s="124"/>
      <c r="D84" s="124"/>
      <c r="E84" s="124"/>
      <c r="F84" s="139"/>
      <c r="G84" s="124"/>
      <c r="H84" s="501"/>
      <c r="I84" s="501"/>
      <c r="J84" s="501"/>
      <c r="K84" s="501"/>
      <c r="L84" s="502"/>
      <c r="M84" s="502"/>
      <c r="N84" s="502"/>
      <c r="O84" s="502"/>
      <c r="P84" s="57"/>
      <c r="R84" s="125"/>
      <c r="S84" s="125"/>
      <c r="T84" s="125"/>
      <c r="U84" s="125"/>
      <c r="V84" s="125"/>
      <c r="W84" s="125"/>
      <c r="X84" s="125"/>
      <c r="Y84" s="125"/>
      <c r="Z84" s="125"/>
      <c r="AA84" s="125"/>
      <c r="AB84" s="125"/>
      <c r="AC84" s="125"/>
      <c r="AD84" s="125"/>
      <c r="AE84" s="125"/>
      <c r="AF84" s="125"/>
      <c r="AG84" s="125"/>
      <c r="AH84" s="125"/>
      <c r="AI84" s="125"/>
      <c r="AJ84" s="125"/>
      <c r="AK84" s="125"/>
      <c r="AL84" s="125"/>
      <c r="AM84" s="125"/>
      <c r="AN84" s="125"/>
      <c r="AO84" s="125"/>
      <c r="AQ84" s="56"/>
      <c r="AR84" s="56"/>
    </row>
    <row r="85" spans="3:44" ht="0" hidden="1" customHeight="1" x14ac:dyDescent="0.35">
      <c r="C85" s="124"/>
      <c r="D85" s="124"/>
      <c r="E85" s="124"/>
      <c r="F85" s="139"/>
      <c r="G85" s="124"/>
      <c r="H85" s="501"/>
      <c r="I85" s="501"/>
      <c r="J85" s="501"/>
      <c r="K85" s="501"/>
      <c r="L85" s="502"/>
      <c r="M85" s="502"/>
      <c r="N85" s="502"/>
      <c r="O85" s="502"/>
      <c r="P85" s="57"/>
      <c r="R85" s="125"/>
      <c r="S85" s="125"/>
      <c r="T85" s="125"/>
      <c r="U85" s="125"/>
      <c r="V85" s="125"/>
      <c r="W85" s="125"/>
      <c r="X85" s="125"/>
      <c r="Y85" s="125"/>
      <c r="Z85" s="125"/>
      <c r="AA85" s="125"/>
      <c r="AB85" s="125"/>
      <c r="AC85" s="125"/>
      <c r="AD85" s="125"/>
      <c r="AE85" s="125"/>
      <c r="AF85" s="125"/>
      <c r="AG85" s="125"/>
      <c r="AH85" s="125"/>
      <c r="AI85" s="125"/>
      <c r="AJ85" s="125"/>
      <c r="AK85" s="125"/>
      <c r="AL85" s="125"/>
      <c r="AM85" s="125"/>
      <c r="AN85" s="125"/>
      <c r="AO85" s="125"/>
      <c r="AQ85" s="56"/>
      <c r="AR85" s="56"/>
    </row>
    <row r="86" spans="3:44" ht="0" hidden="1" customHeight="1" x14ac:dyDescent="0.35">
      <c r="C86" s="124"/>
      <c r="D86" s="124"/>
      <c r="E86" s="124"/>
      <c r="F86" s="139"/>
      <c r="G86" s="124"/>
      <c r="H86" s="501"/>
      <c r="I86" s="501"/>
      <c r="J86" s="501"/>
      <c r="K86" s="501"/>
      <c r="L86" s="502"/>
      <c r="M86" s="502"/>
      <c r="N86" s="502"/>
      <c r="O86" s="502"/>
      <c r="P86" s="57"/>
      <c r="R86" s="125"/>
      <c r="S86" s="125"/>
      <c r="T86" s="125"/>
      <c r="U86" s="125"/>
      <c r="V86" s="125"/>
      <c r="W86" s="125"/>
      <c r="X86" s="125"/>
      <c r="Y86" s="125"/>
      <c r="Z86" s="125"/>
      <c r="AA86" s="125"/>
      <c r="AB86" s="125"/>
      <c r="AC86" s="125"/>
      <c r="AD86" s="125"/>
      <c r="AE86" s="125"/>
      <c r="AF86" s="125"/>
      <c r="AG86" s="125"/>
      <c r="AH86" s="125"/>
      <c r="AI86" s="125"/>
      <c r="AJ86" s="125"/>
      <c r="AK86" s="125"/>
      <c r="AL86" s="125"/>
      <c r="AM86" s="125"/>
      <c r="AN86" s="125"/>
      <c r="AO86" s="125"/>
      <c r="AQ86" s="56"/>
      <c r="AR86" s="56"/>
    </row>
    <row r="87" spans="3:44" ht="0" hidden="1" customHeight="1" x14ac:dyDescent="0.35">
      <c r="C87" s="124"/>
      <c r="D87" s="124"/>
      <c r="E87" s="124"/>
      <c r="F87" s="139"/>
      <c r="G87" s="124"/>
      <c r="H87" s="501"/>
      <c r="I87" s="501"/>
      <c r="J87" s="501"/>
      <c r="K87" s="501"/>
      <c r="L87" s="502"/>
      <c r="M87" s="502"/>
      <c r="N87" s="502"/>
      <c r="O87" s="502"/>
      <c r="P87" s="57"/>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Q87" s="56"/>
      <c r="AR87" s="56"/>
    </row>
    <row r="88" spans="3:44" ht="0" hidden="1" customHeight="1" x14ac:dyDescent="0.35">
      <c r="C88" s="124"/>
      <c r="D88" s="124"/>
      <c r="E88" s="124"/>
      <c r="F88" s="139"/>
      <c r="G88" s="124"/>
      <c r="H88" s="501"/>
      <c r="I88" s="501"/>
      <c r="J88" s="501"/>
      <c r="K88" s="501"/>
      <c r="L88" s="502"/>
      <c r="M88" s="502"/>
      <c r="N88" s="502"/>
      <c r="O88" s="502"/>
      <c r="P88" s="57"/>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Q88" s="56"/>
      <c r="AR88" s="56"/>
    </row>
    <row r="89" spans="3:44" ht="0" hidden="1" customHeight="1" x14ac:dyDescent="0.35">
      <c r="C89" s="124"/>
      <c r="D89" s="124"/>
      <c r="E89" s="124"/>
      <c r="F89" s="139"/>
      <c r="G89" s="124"/>
      <c r="H89" s="501"/>
      <c r="I89" s="501"/>
      <c r="J89" s="501"/>
      <c r="K89" s="501"/>
      <c r="L89" s="502"/>
      <c r="M89" s="502"/>
      <c r="N89" s="502"/>
      <c r="O89" s="502"/>
      <c r="P89" s="57"/>
      <c r="R89" s="125"/>
      <c r="S89" s="125"/>
      <c r="T89" s="125"/>
      <c r="U89" s="125"/>
      <c r="V89" s="125"/>
      <c r="W89" s="125"/>
      <c r="X89" s="125"/>
      <c r="Y89" s="125"/>
      <c r="Z89" s="125"/>
      <c r="AA89" s="125"/>
      <c r="AB89" s="125"/>
      <c r="AC89" s="125"/>
      <c r="AD89" s="125"/>
      <c r="AE89" s="125"/>
      <c r="AF89" s="125"/>
      <c r="AG89" s="125"/>
      <c r="AH89" s="125"/>
      <c r="AI89" s="125"/>
      <c r="AJ89" s="125"/>
      <c r="AK89" s="125"/>
      <c r="AL89" s="125"/>
      <c r="AM89" s="125"/>
      <c r="AN89" s="125"/>
      <c r="AO89" s="125"/>
      <c r="AQ89" s="56"/>
      <c r="AR89" s="56"/>
    </row>
    <row r="90" spans="3:44" ht="0" hidden="1" customHeight="1" x14ac:dyDescent="0.35">
      <c r="C90" s="124"/>
      <c r="D90" s="124"/>
      <c r="E90" s="124"/>
      <c r="F90" s="139"/>
      <c r="G90" s="124"/>
      <c r="H90" s="501"/>
      <c r="I90" s="501"/>
      <c r="J90" s="501"/>
      <c r="K90" s="501"/>
      <c r="L90" s="502"/>
      <c r="M90" s="502"/>
      <c r="N90" s="502"/>
      <c r="O90" s="502"/>
      <c r="P90" s="57"/>
      <c r="R90" s="125"/>
      <c r="S90" s="125"/>
      <c r="T90" s="125"/>
      <c r="U90" s="125"/>
      <c r="V90" s="125"/>
      <c r="W90" s="125"/>
      <c r="X90" s="125"/>
      <c r="Y90" s="125"/>
      <c r="Z90" s="125"/>
      <c r="AA90" s="125"/>
      <c r="AB90" s="125"/>
      <c r="AC90" s="125"/>
      <c r="AD90" s="125"/>
      <c r="AE90" s="125"/>
      <c r="AF90" s="125"/>
      <c r="AG90" s="125"/>
      <c r="AH90" s="125"/>
      <c r="AI90" s="125"/>
      <c r="AJ90" s="125"/>
      <c r="AK90" s="125"/>
      <c r="AL90" s="125"/>
      <c r="AM90" s="125"/>
      <c r="AN90" s="125"/>
      <c r="AO90" s="125"/>
      <c r="AQ90" s="56"/>
      <c r="AR90" s="56"/>
    </row>
    <row r="91" spans="3:44" ht="0" hidden="1" customHeight="1" x14ac:dyDescent="0.35">
      <c r="C91" s="124"/>
      <c r="D91" s="124"/>
      <c r="E91" s="124"/>
      <c r="F91" s="139"/>
      <c r="G91" s="124"/>
      <c r="H91" s="501"/>
      <c r="I91" s="501"/>
      <c r="J91" s="501"/>
      <c r="K91" s="501"/>
      <c r="L91" s="502"/>
      <c r="M91" s="502"/>
      <c r="N91" s="502"/>
      <c r="O91" s="502"/>
      <c r="P91" s="57"/>
      <c r="R91" s="125"/>
      <c r="S91" s="125"/>
      <c r="T91" s="125"/>
      <c r="U91" s="125"/>
      <c r="V91" s="125"/>
      <c r="W91" s="125"/>
      <c r="X91" s="125"/>
      <c r="Y91" s="125"/>
      <c r="Z91" s="125"/>
      <c r="AA91" s="125"/>
      <c r="AB91" s="125"/>
      <c r="AC91" s="125"/>
      <c r="AD91" s="125"/>
      <c r="AE91" s="125"/>
      <c r="AF91" s="125"/>
      <c r="AG91" s="125"/>
      <c r="AH91" s="125"/>
      <c r="AI91" s="125"/>
      <c r="AJ91" s="125"/>
      <c r="AK91" s="125"/>
      <c r="AL91" s="125"/>
      <c r="AM91" s="125"/>
      <c r="AN91" s="125"/>
      <c r="AO91" s="125"/>
      <c r="AQ91" s="56"/>
      <c r="AR91" s="56"/>
    </row>
    <row r="92" spans="3:44" ht="0" hidden="1" customHeight="1" x14ac:dyDescent="0.35">
      <c r="C92" s="124"/>
      <c r="D92" s="124"/>
      <c r="E92" s="124"/>
      <c r="F92" s="139"/>
      <c r="G92" s="124"/>
      <c r="H92" s="501"/>
      <c r="I92" s="501"/>
      <c r="J92" s="501"/>
      <c r="K92" s="501"/>
      <c r="L92" s="502"/>
      <c r="M92" s="502"/>
      <c r="N92" s="502"/>
      <c r="O92" s="502"/>
      <c r="P92" s="57"/>
      <c r="R92" s="125"/>
      <c r="S92" s="125"/>
      <c r="T92" s="125"/>
      <c r="U92" s="125"/>
      <c r="V92" s="125"/>
      <c r="W92" s="125"/>
      <c r="X92" s="125"/>
      <c r="Y92" s="125"/>
      <c r="Z92" s="125"/>
      <c r="AA92" s="125"/>
      <c r="AB92" s="125"/>
      <c r="AC92" s="125"/>
      <c r="AD92" s="125"/>
      <c r="AE92" s="125"/>
      <c r="AF92" s="125"/>
      <c r="AG92" s="125"/>
      <c r="AH92" s="125"/>
      <c r="AI92" s="125"/>
      <c r="AJ92" s="125"/>
      <c r="AK92" s="125"/>
      <c r="AL92" s="125"/>
      <c r="AM92" s="125"/>
      <c r="AN92" s="125"/>
      <c r="AO92" s="125"/>
      <c r="AQ92" s="56"/>
      <c r="AR92" s="56"/>
    </row>
    <row r="93" spans="3:44" ht="0" hidden="1" customHeight="1" x14ac:dyDescent="0.35">
      <c r="C93" s="124"/>
      <c r="D93" s="124"/>
      <c r="E93" s="124"/>
      <c r="F93" s="139"/>
      <c r="G93" s="124"/>
      <c r="H93" s="501"/>
      <c r="I93" s="501"/>
      <c r="J93" s="501"/>
      <c r="K93" s="501"/>
      <c r="L93" s="502"/>
      <c r="M93" s="502"/>
      <c r="N93" s="502"/>
      <c r="O93" s="502"/>
      <c r="P93" s="57"/>
      <c r="R93" s="125"/>
      <c r="S93" s="125"/>
      <c r="T93" s="125"/>
      <c r="U93" s="125"/>
      <c r="V93" s="125"/>
      <c r="W93" s="125"/>
      <c r="X93" s="125"/>
      <c r="Y93" s="125"/>
      <c r="Z93" s="125"/>
      <c r="AA93" s="125"/>
      <c r="AB93" s="125"/>
      <c r="AC93" s="125"/>
      <c r="AD93" s="125"/>
      <c r="AE93" s="125"/>
      <c r="AF93" s="125"/>
      <c r="AG93" s="125"/>
      <c r="AH93" s="125"/>
      <c r="AI93" s="125"/>
      <c r="AJ93" s="125"/>
      <c r="AK93" s="125"/>
      <c r="AL93" s="125"/>
      <c r="AM93" s="125"/>
      <c r="AN93" s="125"/>
      <c r="AO93" s="125"/>
      <c r="AQ93" s="56"/>
      <c r="AR93" s="56"/>
    </row>
    <row r="94" spans="3:44" ht="0" hidden="1" customHeight="1" x14ac:dyDescent="0.35">
      <c r="C94" s="124"/>
      <c r="D94" s="124"/>
      <c r="E94" s="124"/>
      <c r="F94" s="139"/>
      <c r="G94" s="124"/>
      <c r="H94" s="501"/>
      <c r="I94" s="501"/>
      <c r="J94" s="501"/>
      <c r="K94" s="501"/>
      <c r="L94" s="502"/>
      <c r="M94" s="502"/>
      <c r="N94" s="502"/>
      <c r="O94" s="502"/>
      <c r="P94" s="57"/>
      <c r="R94" s="125"/>
      <c r="S94" s="125"/>
      <c r="T94" s="125"/>
      <c r="U94" s="125"/>
      <c r="V94" s="125"/>
      <c r="W94" s="125"/>
      <c r="X94" s="125"/>
      <c r="Y94" s="125"/>
      <c r="Z94" s="125"/>
      <c r="AA94" s="125"/>
      <c r="AB94" s="125"/>
      <c r="AC94" s="125"/>
      <c r="AD94" s="125"/>
      <c r="AE94" s="125"/>
      <c r="AF94" s="125"/>
      <c r="AG94" s="125"/>
      <c r="AH94" s="125"/>
      <c r="AI94" s="125"/>
      <c r="AJ94" s="125"/>
      <c r="AK94" s="125"/>
      <c r="AL94" s="125"/>
      <c r="AM94" s="125"/>
      <c r="AN94" s="125"/>
      <c r="AO94" s="125"/>
      <c r="AQ94" s="56"/>
      <c r="AR94" s="56"/>
    </row>
    <row r="95" spans="3:44" ht="0" hidden="1" customHeight="1" x14ac:dyDescent="0.35">
      <c r="C95" s="124"/>
      <c r="D95" s="124"/>
      <c r="E95" s="124"/>
      <c r="F95" s="139"/>
      <c r="G95" s="124"/>
      <c r="H95" s="501"/>
      <c r="I95" s="501"/>
      <c r="J95" s="501"/>
      <c r="K95" s="501"/>
      <c r="L95" s="502"/>
      <c r="M95" s="502"/>
      <c r="N95" s="502"/>
      <c r="O95" s="502"/>
      <c r="P95" s="57"/>
      <c r="R95" s="125"/>
      <c r="S95" s="125"/>
      <c r="T95" s="125"/>
      <c r="U95" s="125"/>
      <c r="V95" s="125"/>
      <c r="W95" s="125"/>
      <c r="X95" s="125"/>
      <c r="Y95" s="125"/>
      <c r="Z95" s="125"/>
      <c r="AA95" s="125"/>
      <c r="AB95" s="125"/>
      <c r="AC95" s="125"/>
      <c r="AD95" s="125"/>
      <c r="AE95" s="125"/>
      <c r="AF95" s="125"/>
      <c r="AG95" s="125"/>
      <c r="AH95" s="125"/>
      <c r="AI95" s="125"/>
      <c r="AJ95" s="125"/>
      <c r="AK95" s="125"/>
      <c r="AL95" s="125"/>
      <c r="AM95" s="125"/>
      <c r="AN95" s="125"/>
      <c r="AO95" s="125"/>
      <c r="AQ95" s="56"/>
      <c r="AR95" s="56"/>
    </row>
    <row r="96" spans="3:44" ht="0" hidden="1" customHeight="1" x14ac:dyDescent="0.35">
      <c r="C96" s="124"/>
      <c r="D96" s="124"/>
      <c r="E96" s="124"/>
      <c r="F96" s="139"/>
      <c r="G96" s="124"/>
      <c r="H96" s="501"/>
      <c r="I96" s="501"/>
      <c r="J96" s="501"/>
      <c r="K96" s="501"/>
      <c r="L96" s="502"/>
      <c r="M96" s="502"/>
      <c r="N96" s="502"/>
      <c r="O96" s="502"/>
      <c r="P96" s="57"/>
      <c r="R96" s="125"/>
      <c r="S96" s="125"/>
      <c r="T96" s="125"/>
      <c r="U96" s="125"/>
      <c r="V96" s="125"/>
      <c r="W96" s="125"/>
      <c r="X96" s="125"/>
      <c r="Y96" s="125"/>
      <c r="Z96" s="125"/>
      <c r="AA96" s="125"/>
      <c r="AB96" s="125"/>
      <c r="AC96" s="125"/>
      <c r="AD96" s="125"/>
      <c r="AE96" s="125"/>
      <c r="AF96" s="125"/>
      <c r="AG96" s="125"/>
      <c r="AH96" s="125"/>
      <c r="AI96" s="125"/>
      <c r="AJ96" s="125"/>
      <c r="AK96" s="125"/>
      <c r="AL96" s="125"/>
      <c r="AM96" s="125"/>
      <c r="AN96" s="125"/>
      <c r="AO96" s="125"/>
      <c r="AQ96" s="56"/>
      <c r="AR96" s="56"/>
    </row>
    <row r="97" spans="2:75" ht="0" hidden="1" customHeight="1" x14ac:dyDescent="0.35">
      <c r="C97" s="124"/>
      <c r="D97" s="124"/>
      <c r="E97" s="124"/>
      <c r="F97" s="139"/>
      <c r="G97" s="124"/>
      <c r="H97" s="501"/>
      <c r="I97" s="501"/>
      <c r="J97" s="501"/>
      <c r="K97" s="501"/>
      <c r="L97" s="502"/>
      <c r="M97" s="502"/>
      <c r="N97" s="502"/>
      <c r="O97" s="502"/>
      <c r="P97" s="57"/>
      <c r="R97" s="125"/>
      <c r="S97" s="125"/>
      <c r="T97" s="125"/>
      <c r="U97" s="125"/>
      <c r="V97" s="125"/>
      <c r="W97" s="125"/>
      <c r="X97" s="125"/>
      <c r="Y97" s="125"/>
      <c r="Z97" s="125"/>
      <c r="AA97" s="125"/>
      <c r="AB97" s="125"/>
      <c r="AC97" s="125"/>
      <c r="AD97" s="125"/>
      <c r="AE97" s="125"/>
      <c r="AF97" s="125"/>
      <c r="AG97" s="125"/>
      <c r="AH97" s="125"/>
      <c r="AI97" s="125"/>
      <c r="AJ97" s="125"/>
      <c r="AK97" s="125"/>
      <c r="AL97" s="125"/>
      <c r="AM97" s="125"/>
      <c r="AN97" s="125"/>
      <c r="AO97" s="125"/>
      <c r="AQ97" s="56"/>
      <c r="AR97" s="56"/>
    </row>
    <row r="98" spans="2:75" ht="0" hidden="1" customHeight="1" x14ac:dyDescent="0.35">
      <c r="C98" s="124"/>
      <c r="D98" s="124"/>
      <c r="E98" s="124"/>
      <c r="F98" s="139"/>
      <c r="G98" s="124"/>
      <c r="H98" s="501"/>
      <c r="I98" s="501"/>
      <c r="J98" s="501"/>
      <c r="K98" s="501"/>
      <c r="L98" s="502"/>
      <c r="M98" s="502"/>
      <c r="N98" s="502"/>
      <c r="O98" s="502"/>
      <c r="P98" s="57"/>
      <c r="R98" s="125"/>
      <c r="S98" s="125"/>
      <c r="T98" s="125"/>
      <c r="U98" s="125"/>
      <c r="V98" s="125"/>
      <c r="W98" s="125"/>
      <c r="X98" s="125"/>
      <c r="Y98" s="125"/>
      <c r="Z98" s="125"/>
      <c r="AA98" s="125"/>
      <c r="AB98" s="125"/>
      <c r="AC98" s="125"/>
      <c r="AD98" s="125"/>
      <c r="AE98" s="125"/>
      <c r="AF98" s="125"/>
      <c r="AG98" s="125"/>
      <c r="AH98" s="125"/>
      <c r="AI98" s="125"/>
      <c r="AJ98" s="125"/>
      <c r="AK98" s="125"/>
      <c r="AL98" s="125"/>
      <c r="AM98" s="125"/>
      <c r="AN98" s="125"/>
      <c r="AO98" s="125"/>
      <c r="AQ98" s="56"/>
      <c r="AR98" s="56"/>
    </row>
    <row r="99" spans="2:75" ht="0" hidden="1" customHeight="1" x14ac:dyDescent="0.35">
      <c r="C99" s="124"/>
      <c r="D99" s="124"/>
      <c r="E99" s="124"/>
      <c r="F99" s="139"/>
      <c r="G99" s="124"/>
      <c r="H99" s="501"/>
      <c r="I99" s="501"/>
      <c r="J99" s="501"/>
      <c r="K99" s="501"/>
      <c r="L99" s="502"/>
      <c r="M99" s="502"/>
      <c r="N99" s="502"/>
      <c r="O99" s="502"/>
      <c r="P99" s="57"/>
      <c r="R99" s="125"/>
      <c r="S99" s="125"/>
      <c r="T99" s="125"/>
      <c r="U99" s="125"/>
      <c r="V99" s="125"/>
      <c r="W99" s="125"/>
      <c r="X99" s="125"/>
      <c r="Y99" s="125"/>
      <c r="Z99" s="125"/>
      <c r="AA99" s="125"/>
      <c r="AB99" s="125"/>
      <c r="AC99" s="125"/>
      <c r="AD99" s="125"/>
      <c r="AE99" s="125"/>
      <c r="AF99" s="125"/>
      <c r="AG99" s="125"/>
      <c r="AH99" s="125"/>
      <c r="AI99" s="125"/>
      <c r="AJ99" s="125"/>
      <c r="AK99" s="125"/>
      <c r="AL99" s="125"/>
      <c r="AM99" s="125"/>
      <c r="AN99" s="125"/>
      <c r="AO99" s="125"/>
      <c r="AQ99" s="56"/>
      <c r="AR99" s="56"/>
    </row>
    <row r="100" spans="2:75" ht="0" hidden="1" customHeight="1" x14ac:dyDescent="0.2">
      <c r="C100" s="124"/>
      <c r="D100" s="124"/>
      <c r="E100" s="124"/>
      <c r="F100" s="139"/>
      <c r="G100" s="124"/>
      <c r="H100" s="501"/>
      <c r="I100" s="501"/>
      <c r="J100" s="501"/>
      <c r="K100" s="501"/>
      <c r="L100" s="502"/>
      <c r="M100" s="502"/>
      <c r="N100" s="502"/>
      <c r="O100" s="502"/>
      <c r="P100" s="57"/>
      <c r="R100" s="125"/>
      <c r="S100" s="125"/>
      <c r="T100" s="125"/>
      <c r="U100" s="125"/>
      <c r="V100" s="125"/>
      <c r="W100" s="125"/>
      <c r="X100" s="125"/>
      <c r="Y100" s="125"/>
      <c r="Z100" s="125"/>
      <c r="AA100" s="125"/>
      <c r="AB100" s="125"/>
      <c r="AC100" s="125"/>
      <c r="AD100" s="125"/>
      <c r="AE100" s="125"/>
      <c r="AF100" s="125"/>
      <c r="AG100" s="125"/>
      <c r="AH100" s="125"/>
      <c r="AI100" s="125"/>
      <c r="AJ100" s="125"/>
      <c r="AK100" s="125"/>
      <c r="AL100" s="125"/>
      <c r="AM100" s="125"/>
      <c r="AN100" s="125"/>
      <c r="AO100" s="125"/>
      <c r="AQ100" s="35"/>
      <c r="AR100" s="35"/>
    </row>
    <row r="101" spans="2:75" ht="0" hidden="1" customHeight="1" x14ac:dyDescent="0.35">
      <c r="C101" s="124"/>
      <c r="D101" s="124"/>
      <c r="E101" s="124"/>
      <c r="F101" s="139"/>
      <c r="G101" s="124"/>
      <c r="H101" s="501"/>
      <c r="I101" s="501"/>
      <c r="J101" s="501"/>
      <c r="K101" s="501"/>
      <c r="L101" s="502"/>
      <c r="M101" s="502"/>
      <c r="N101" s="502"/>
      <c r="O101" s="502"/>
      <c r="P101" s="57"/>
      <c r="AQ101" s="56"/>
      <c r="AR101" s="56"/>
    </row>
    <row r="102" spans="2:75" ht="18" customHeight="1" x14ac:dyDescent="0.35">
      <c r="C102" s="124"/>
      <c r="D102" s="124"/>
      <c r="E102" s="124"/>
      <c r="F102" s="139"/>
      <c r="G102" s="124"/>
      <c r="H102" s="501"/>
      <c r="I102" s="501"/>
      <c r="J102" s="501"/>
      <c r="K102" s="501"/>
      <c r="L102" s="502"/>
      <c r="M102" s="502"/>
      <c r="N102" s="502"/>
      <c r="O102" s="502"/>
      <c r="P102" s="57"/>
      <c r="AQ102" s="56"/>
      <c r="AR102" s="56"/>
    </row>
    <row r="103" spans="2:75" ht="18" customHeight="1" x14ac:dyDescent="0.2">
      <c r="C103" s="124"/>
      <c r="D103" s="124"/>
      <c r="E103" s="124"/>
      <c r="F103" s="139"/>
      <c r="G103" s="124"/>
      <c r="H103" s="501"/>
      <c r="I103" s="501"/>
      <c r="J103" s="501"/>
      <c r="K103" s="501"/>
      <c r="L103" s="502"/>
      <c r="M103" s="502"/>
      <c r="N103" s="502"/>
      <c r="O103" s="502"/>
      <c r="P103" s="57"/>
    </row>
    <row r="104" spans="2:75" ht="9" customHeight="1" x14ac:dyDescent="0.35">
      <c r="E104" s="58"/>
      <c r="F104" s="140"/>
      <c r="Z104" s="61"/>
      <c r="AC104" s="3"/>
      <c r="AD104" s="3"/>
      <c r="AE104" s="3"/>
      <c r="AF104" s="47"/>
      <c r="AJ104" s="3"/>
    </row>
    <row r="105" spans="2:75" ht="39.950000000000003" customHeight="1" x14ac:dyDescent="0.25">
      <c r="B105"/>
      <c r="C105" s="521" t="s">
        <v>106</v>
      </c>
      <c r="D105" s="521"/>
      <c r="E105" s="521"/>
      <c r="F105" s="521"/>
      <c r="G105" s="521"/>
      <c r="H105" s="521"/>
      <c r="I105" s="521"/>
      <c r="J105" s="521"/>
      <c r="K105" s="521"/>
      <c r="L105" s="521"/>
      <c r="M105" s="521"/>
      <c r="N105" s="521"/>
      <c r="O105" s="521"/>
      <c r="P105" s="521"/>
      <c r="Q105" s="521"/>
      <c r="R105" s="521"/>
      <c r="S105" s="521"/>
      <c r="T105" s="521"/>
      <c r="U105" s="521"/>
      <c r="V105" s="521"/>
      <c r="W105" s="521"/>
      <c r="X105" s="521"/>
      <c r="Y105" s="521"/>
      <c r="Z105" s="521"/>
      <c r="AA105" s="521"/>
      <c r="AB105" s="521"/>
      <c r="AC105" s="521"/>
      <c r="AD105" s="521"/>
      <c r="AE105" s="521"/>
      <c r="AF105" s="521"/>
      <c r="AG105" s="521"/>
      <c r="AH105" s="521"/>
      <c r="AI105" s="521"/>
      <c r="AJ105" s="521"/>
      <c r="AK105" s="521"/>
      <c r="AL105" s="521"/>
      <c r="AM105" s="521"/>
      <c r="AN105" s="521"/>
      <c r="AO105" s="521"/>
      <c r="AP105" s="150"/>
    </row>
    <row r="106" spans="2:75" s="60" customFormat="1" ht="12" customHeight="1" x14ac:dyDescent="0.3">
      <c r="E106" s="34"/>
      <c r="F106" s="140"/>
      <c r="G106"/>
      <c r="H106"/>
      <c r="I106"/>
      <c r="J106"/>
      <c r="K106"/>
      <c r="L106"/>
      <c r="M106"/>
      <c r="N106"/>
      <c r="O106"/>
      <c r="P106"/>
      <c r="Q106"/>
      <c r="R106"/>
      <c r="S106"/>
      <c r="T106"/>
      <c r="U106"/>
      <c r="V106"/>
      <c r="W106"/>
      <c r="X106"/>
      <c r="Y106"/>
      <c r="Z106"/>
      <c r="AA106"/>
      <c r="AS106" s="151"/>
      <c r="AT106" s="151"/>
      <c r="AU106" s="151"/>
      <c r="AV106" s="151"/>
      <c r="AW106" s="151"/>
      <c r="AX106" s="151"/>
      <c r="AY106" s="151"/>
      <c r="AZ106" s="151"/>
      <c r="BA106" s="151"/>
      <c r="BB106" s="151"/>
      <c r="BC106" s="151"/>
      <c r="BD106" s="151"/>
      <c r="BE106" s="151"/>
      <c r="BF106" s="151"/>
      <c r="BG106" s="151"/>
      <c r="BH106" s="151"/>
      <c r="BI106" s="151"/>
      <c r="BJ106" s="151"/>
      <c r="BK106" s="151"/>
      <c r="BL106" s="151"/>
      <c r="BM106" s="151"/>
      <c r="BN106" s="151"/>
      <c r="BO106" s="151"/>
      <c r="BP106" s="151"/>
      <c r="BQ106" s="151"/>
      <c r="BR106" s="151"/>
      <c r="BS106" s="151"/>
      <c r="BT106" s="151"/>
      <c r="BU106" s="151"/>
      <c r="BV106" s="151"/>
      <c r="BW106" s="151"/>
    </row>
    <row r="107" spans="2:75" s="151" customFormat="1" ht="12.75" customHeight="1" x14ac:dyDescent="0.2"/>
    <row r="108" spans="2:75" s="151" customFormat="1" ht="12.75" customHeight="1" x14ac:dyDescent="0.2"/>
    <row r="109" spans="2:75" s="151" customFormat="1" ht="12.75" customHeight="1" x14ac:dyDescent="0.2"/>
    <row r="110" spans="2:75" s="151" customFormat="1" ht="12.75" customHeight="1" x14ac:dyDescent="0.2"/>
    <row r="111" spans="2:75" s="151" customFormat="1" ht="12.75" customHeight="1" x14ac:dyDescent="0.2"/>
    <row r="112" spans="2:75" s="151" customFormat="1" ht="12.75" customHeight="1" x14ac:dyDescent="0.2"/>
    <row r="113" s="151" customFormat="1" ht="12.75" customHeight="1" x14ac:dyDescent="0.2"/>
    <row r="114" s="151" customFormat="1" ht="12.75" customHeight="1" x14ac:dyDescent="0.2"/>
    <row r="115" s="151" customFormat="1" ht="12.75" customHeight="1" x14ac:dyDescent="0.2"/>
    <row r="116" s="151" customFormat="1" ht="12.75" customHeight="1" x14ac:dyDescent="0.2"/>
    <row r="117" s="151" customFormat="1" ht="12.75" customHeight="1" x14ac:dyDescent="0.2"/>
    <row r="118" s="151" customFormat="1" ht="12.75" customHeight="1" x14ac:dyDescent="0.2"/>
    <row r="119" s="151" customFormat="1" ht="12.75" customHeight="1" x14ac:dyDescent="0.2"/>
    <row r="120" s="151" customFormat="1" ht="12.75" customHeight="1" x14ac:dyDescent="0.2"/>
    <row r="121" s="151" customFormat="1" ht="12.75" customHeight="1" x14ac:dyDescent="0.2"/>
    <row r="122" s="151" customFormat="1" ht="12.75" customHeight="1" x14ac:dyDescent="0.2"/>
    <row r="123" s="151" customFormat="1" ht="12.75" customHeight="1" x14ac:dyDescent="0.2"/>
    <row r="124" s="151" customFormat="1" ht="12.75" customHeight="1" x14ac:dyDescent="0.2"/>
    <row r="125" s="151" customFormat="1" ht="12.75" customHeight="1" x14ac:dyDescent="0.2"/>
    <row r="126" s="151" customFormat="1" ht="12.75" customHeight="1" x14ac:dyDescent="0.2"/>
    <row r="127" s="151" customFormat="1" ht="12.75" customHeight="1" x14ac:dyDescent="0.2"/>
    <row r="128" s="151" customFormat="1" ht="12.75" customHeight="1" x14ac:dyDescent="0.2"/>
    <row r="129" s="151" customFormat="1" ht="12.75" customHeight="1" x14ac:dyDescent="0.2"/>
    <row r="130" s="151" customFormat="1" ht="12.75" customHeight="1" x14ac:dyDescent="0.2"/>
    <row r="131" s="151" customFormat="1" ht="12.75" customHeight="1" x14ac:dyDescent="0.2"/>
    <row r="132" s="151" customFormat="1" ht="12.75" customHeight="1" x14ac:dyDescent="0.2"/>
    <row r="133" s="151" customFormat="1" ht="12.75" customHeight="1" x14ac:dyDescent="0.2"/>
    <row r="134" s="151" customFormat="1" ht="12.75" customHeight="1" x14ac:dyDescent="0.2"/>
    <row r="135" s="151" customFormat="1" ht="12.75" customHeight="1" x14ac:dyDescent="0.2"/>
    <row r="136" s="151" customFormat="1" ht="12.75" customHeight="1" x14ac:dyDescent="0.2"/>
    <row r="137" s="151" customFormat="1" ht="12.75" customHeight="1" x14ac:dyDescent="0.2"/>
    <row r="138" s="151" customFormat="1" ht="12.75" customHeight="1" x14ac:dyDescent="0.2"/>
    <row r="139" s="151" customFormat="1" ht="12.75" customHeight="1" x14ac:dyDescent="0.2"/>
    <row r="140" s="151" customFormat="1" ht="12.75" customHeight="1" x14ac:dyDescent="0.2"/>
    <row r="141" s="151" customFormat="1" ht="12.75" customHeight="1" x14ac:dyDescent="0.2"/>
    <row r="142" s="151" customFormat="1" ht="12.75" customHeight="1" x14ac:dyDescent="0.2"/>
    <row r="143" s="151" customFormat="1" ht="12.75" customHeight="1" x14ac:dyDescent="0.2"/>
    <row r="144" s="151" customFormat="1" ht="12.75" customHeight="1" x14ac:dyDescent="0.2"/>
    <row r="145" s="151" customFormat="1" ht="12.75" customHeight="1" x14ac:dyDescent="0.2"/>
    <row r="146" s="151" customFormat="1" ht="12.75" customHeight="1" x14ac:dyDescent="0.2"/>
    <row r="147" s="151" customFormat="1" ht="12.75" customHeight="1" x14ac:dyDescent="0.2"/>
    <row r="148" s="151" customFormat="1" ht="12.75" customHeight="1" x14ac:dyDescent="0.2"/>
    <row r="149" s="151" customFormat="1" ht="12.75" customHeight="1" x14ac:dyDescent="0.2"/>
    <row r="150" s="151" customFormat="1" ht="12.75" customHeight="1" x14ac:dyDescent="0.2"/>
    <row r="151" s="151" customFormat="1" ht="12.75" customHeight="1" x14ac:dyDescent="0.2"/>
    <row r="152" s="151" customFormat="1" ht="12.75" customHeight="1" x14ac:dyDescent="0.2"/>
    <row r="153" s="151" customFormat="1" ht="12.75" customHeight="1" x14ac:dyDescent="0.2"/>
  </sheetData>
  <mergeCells count="273">
    <mergeCell ref="H29:K29"/>
    <mergeCell ref="H95:K95"/>
    <mergeCell ref="L95:O95"/>
    <mergeCell ref="H101:K101"/>
    <mergeCell ref="L101:O101"/>
    <mergeCell ref="L102:O102"/>
    <mergeCell ref="H102:K102"/>
    <mergeCell ref="H99:K99"/>
    <mergeCell ref="C105:AO105"/>
    <mergeCell ref="H98:K98"/>
    <mergeCell ref="L98:O98"/>
    <mergeCell ref="H96:K96"/>
    <mergeCell ref="L96:O96"/>
    <mergeCell ref="H97:K97"/>
    <mergeCell ref="L97:O97"/>
    <mergeCell ref="H103:K103"/>
    <mergeCell ref="H100:K100"/>
    <mergeCell ref="L100:O100"/>
    <mergeCell ref="L103:O103"/>
    <mergeCell ref="L99:O99"/>
    <mergeCell ref="H90:K90"/>
    <mergeCell ref="L90:O90"/>
    <mergeCell ref="H87:K87"/>
    <mergeCell ref="L87:O87"/>
    <mergeCell ref="H88:K88"/>
    <mergeCell ref="L88:O88"/>
    <mergeCell ref="H93:K93"/>
    <mergeCell ref="L93:O93"/>
    <mergeCell ref="H94:K94"/>
    <mergeCell ref="L94:O94"/>
    <mergeCell ref="H91:K91"/>
    <mergeCell ref="L91:O91"/>
    <mergeCell ref="H92:K92"/>
    <mergeCell ref="L92:O92"/>
    <mergeCell ref="H85:K85"/>
    <mergeCell ref="L85:O85"/>
    <mergeCell ref="H86:K86"/>
    <mergeCell ref="L86:O86"/>
    <mergeCell ref="H83:K83"/>
    <mergeCell ref="L83:O83"/>
    <mergeCell ref="H84:K84"/>
    <mergeCell ref="L84:O84"/>
    <mergeCell ref="H89:K89"/>
    <mergeCell ref="L89:O89"/>
    <mergeCell ref="H81:K81"/>
    <mergeCell ref="L81:O81"/>
    <mergeCell ref="H82:K82"/>
    <mergeCell ref="L82:O82"/>
    <mergeCell ref="L78:O78"/>
    <mergeCell ref="H79:K79"/>
    <mergeCell ref="L79:O79"/>
    <mergeCell ref="H80:K80"/>
    <mergeCell ref="L80:O80"/>
    <mergeCell ref="H78:K78"/>
    <mergeCell ref="H50:K50"/>
    <mergeCell ref="L50:O50"/>
    <mergeCell ref="H68:K68"/>
    <mergeCell ref="L68:O68"/>
    <mergeCell ref="H72:K72"/>
    <mergeCell ref="L72:O72"/>
    <mergeCell ref="H51:K51"/>
    <mergeCell ref="L51:O51"/>
    <mergeCell ref="H69:K69"/>
    <mergeCell ref="L69:O69"/>
    <mergeCell ref="H67:K67"/>
    <mergeCell ref="L67:O67"/>
    <mergeCell ref="L56:O56"/>
    <mergeCell ref="L57:O57"/>
    <mergeCell ref="L58:O58"/>
    <mergeCell ref="H59:K59"/>
    <mergeCell ref="H63:K63"/>
    <mergeCell ref="L65:O65"/>
    <mergeCell ref="L59:O59"/>
    <mergeCell ref="L60:O60"/>
    <mergeCell ref="H60:K60"/>
    <mergeCell ref="H48:K48"/>
    <mergeCell ref="L48:O48"/>
    <mergeCell ref="H45:K45"/>
    <mergeCell ref="L45:O45"/>
    <mergeCell ref="H46:K46"/>
    <mergeCell ref="L46:O46"/>
    <mergeCell ref="H47:K47"/>
    <mergeCell ref="L47:O47"/>
    <mergeCell ref="H49:K49"/>
    <mergeCell ref="L49:O49"/>
    <mergeCell ref="L30:O30"/>
    <mergeCell ref="H33:K33"/>
    <mergeCell ref="L33:O33"/>
    <mergeCell ref="H32:K32"/>
    <mergeCell ref="L32:O32"/>
    <mergeCell ref="H44:K44"/>
    <mergeCell ref="L44:O44"/>
    <mergeCell ref="H40:K40"/>
    <mergeCell ref="L40:O40"/>
    <mergeCell ref="H41:K41"/>
    <mergeCell ref="L41:O41"/>
    <mergeCell ref="H42:K42"/>
    <mergeCell ref="L42:O42"/>
    <mergeCell ref="H43:K43"/>
    <mergeCell ref="L43:O43"/>
    <mergeCell ref="L38:O38"/>
    <mergeCell ref="H39:K39"/>
    <mergeCell ref="L39:O39"/>
    <mergeCell ref="H30:K30"/>
    <mergeCell ref="L26:O26"/>
    <mergeCell ref="AF11:AG11"/>
    <mergeCell ref="Z10:AA10"/>
    <mergeCell ref="L11:M11"/>
    <mergeCell ref="N13:O13"/>
    <mergeCell ref="H10:I10"/>
    <mergeCell ref="L13:M13"/>
    <mergeCell ref="H23:K23"/>
    <mergeCell ref="L23:O23"/>
    <mergeCell ref="T11:U11"/>
    <mergeCell ref="T10:U10"/>
    <mergeCell ref="N11:O11"/>
    <mergeCell ref="N10:O10"/>
    <mergeCell ref="P10:Q10"/>
    <mergeCell ref="Z12:AA12"/>
    <mergeCell ref="H12:I12"/>
    <mergeCell ref="H13:I13"/>
    <mergeCell ref="AB10:AC10"/>
    <mergeCell ref="AB11:AC11"/>
    <mergeCell ref="Z11:AA11"/>
    <mergeCell ref="R21:AC21"/>
    <mergeCell ref="AD21:AO21"/>
    <mergeCell ref="AJ8:AK8"/>
    <mergeCell ref="AL8:AM8"/>
    <mergeCell ref="AD8:AE8"/>
    <mergeCell ref="AH8:AI8"/>
    <mergeCell ref="AH9:AI9"/>
    <mergeCell ref="AJ9:AK9"/>
    <mergeCell ref="AL9:AM9"/>
    <mergeCell ref="AH10:AI10"/>
    <mergeCell ref="AL12:AM12"/>
    <mergeCell ref="AL11:AM11"/>
    <mergeCell ref="AF8:AG8"/>
    <mergeCell ref="AL10:AM10"/>
    <mergeCell ref="AD10:AE10"/>
    <mergeCell ref="AD12:AE12"/>
    <mergeCell ref="AJ10:AK10"/>
    <mergeCell ref="AH11:AI11"/>
    <mergeCell ref="AJ11:AK11"/>
    <mergeCell ref="H6:U6"/>
    <mergeCell ref="T8:U8"/>
    <mergeCell ref="R8:S8"/>
    <mergeCell ref="P8:Q8"/>
    <mergeCell ref="N8:O8"/>
    <mergeCell ref="AH12:AI12"/>
    <mergeCell ref="AF12:AG12"/>
    <mergeCell ref="H11:I11"/>
    <mergeCell ref="H9:I9"/>
    <mergeCell ref="P7:Q7"/>
    <mergeCell ref="N7:O7"/>
    <mergeCell ref="P9:Q9"/>
    <mergeCell ref="P11:Q11"/>
    <mergeCell ref="AD9:AE9"/>
    <mergeCell ref="Z8:AA8"/>
    <mergeCell ref="AB8:AC8"/>
    <mergeCell ref="Z6:AM6"/>
    <mergeCell ref="Z7:AA7"/>
    <mergeCell ref="AB7:AC7"/>
    <mergeCell ref="AD7:AE7"/>
    <mergeCell ref="AF7:AG7"/>
    <mergeCell ref="AH7:AI7"/>
    <mergeCell ref="AJ7:AK7"/>
    <mergeCell ref="AL7:AM7"/>
    <mergeCell ref="T7:U7"/>
    <mergeCell ref="J7:K7"/>
    <mergeCell ref="H7:I7"/>
    <mergeCell ref="R9:S9"/>
    <mergeCell ref="T9:U9"/>
    <mergeCell ref="L9:M9"/>
    <mergeCell ref="L7:M7"/>
    <mergeCell ref="J9:K9"/>
    <mergeCell ref="N9:O9"/>
    <mergeCell ref="L8:M8"/>
    <mergeCell ref="J8:K8"/>
    <mergeCell ref="R7:S7"/>
    <mergeCell ref="H8:I8"/>
    <mergeCell ref="AB9:AC9"/>
    <mergeCell ref="Z9:AA9"/>
    <mergeCell ref="AF9:AG9"/>
    <mergeCell ref="AD11:AE11"/>
    <mergeCell ref="J12:K12"/>
    <mergeCell ref="AF10:AG10"/>
    <mergeCell ref="R13:S13"/>
    <mergeCell ref="AB12:AC12"/>
    <mergeCell ref="T13:U13"/>
    <mergeCell ref="T12:U12"/>
    <mergeCell ref="AD13:AE13"/>
    <mergeCell ref="AB13:AC13"/>
    <mergeCell ref="J13:K13"/>
    <mergeCell ref="L12:M12"/>
    <mergeCell ref="P12:Q12"/>
    <mergeCell ref="J11:K11"/>
    <mergeCell ref="R11:S11"/>
    <mergeCell ref="R10:S10"/>
    <mergeCell ref="L10:M10"/>
    <mergeCell ref="J10:K10"/>
    <mergeCell ref="P13:Q13"/>
    <mergeCell ref="AL13:AM13"/>
    <mergeCell ref="AJ12:AK12"/>
    <mergeCell ref="AH13:AI13"/>
    <mergeCell ref="AJ13:AK13"/>
    <mergeCell ref="Z13:AA13"/>
    <mergeCell ref="AF13:AG13"/>
    <mergeCell ref="H56:K56"/>
    <mergeCell ref="H57:K57"/>
    <mergeCell ref="H58:K58"/>
    <mergeCell ref="L29:O29"/>
    <mergeCell ref="H27:K27"/>
    <mergeCell ref="L27:O27"/>
    <mergeCell ref="H28:K28"/>
    <mergeCell ref="L31:O31"/>
    <mergeCell ref="H37:K37"/>
    <mergeCell ref="L37:O37"/>
    <mergeCell ref="H34:K34"/>
    <mergeCell ref="L34:O34"/>
    <mergeCell ref="H35:K35"/>
    <mergeCell ref="L35:O35"/>
    <mergeCell ref="H36:K36"/>
    <mergeCell ref="L36:O36"/>
    <mergeCell ref="H38:K38"/>
    <mergeCell ref="H26:K26"/>
    <mergeCell ref="H77:K77"/>
    <mergeCell ref="L77:O77"/>
    <mergeCell ref="L61:O61"/>
    <mergeCell ref="H62:K62"/>
    <mergeCell ref="L62:O62"/>
    <mergeCell ref="H61:K61"/>
    <mergeCell ref="H71:K71"/>
    <mergeCell ref="L71:O71"/>
    <mergeCell ref="H73:K73"/>
    <mergeCell ref="H76:K76"/>
    <mergeCell ref="H65:K65"/>
    <mergeCell ref="H74:K74"/>
    <mergeCell ref="L74:O74"/>
    <mergeCell ref="H75:K75"/>
    <mergeCell ref="L76:O76"/>
    <mergeCell ref="L73:O73"/>
    <mergeCell ref="H70:K70"/>
    <mergeCell ref="L66:O66"/>
    <mergeCell ref="H66:K66"/>
    <mergeCell ref="L63:O63"/>
    <mergeCell ref="L75:O75"/>
    <mergeCell ref="L64:O64"/>
    <mergeCell ref="L70:O70"/>
    <mergeCell ref="H64:K64"/>
    <mergeCell ref="C2:AP2"/>
    <mergeCell ref="H55:K55"/>
    <mergeCell ref="L55:O55"/>
    <mergeCell ref="H31:K31"/>
    <mergeCell ref="H52:K52"/>
    <mergeCell ref="C4:AP4"/>
    <mergeCell ref="C3:AP3"/>
    <mergeCell ref="L25:O25"/>
    <mergeCell ref="H25:K25"/>
    <mergeCell ref="L28:O28"/>
    <mergeCell ref="H53:K53"/>
    <mergeCell ref="H54:K54"/>
    <mergeCell ref="H24:K24"/>
    <mergeCell ref="L52:O52"/>
    <mergeCell ref="L53:O53"/>
    <mergeCell ref="L54:O54"/>
    <mergeCell ref="X15:AD15"/>
    <mergeCell ref="P15:V15"/>
    <mergeCell ref="H22:K22"/>
    <mergeCell ref="L24:O24"/>
    <mergeCell ref="L22:O22"/>
    <mergeCell ref="N12:O12"/>
    <mergeCell ref="AF15:AL15"/>
    <mergeCell ref="R12:S12"/>
  </mergeCells>
  <phoneticPr fontId="0" type="noConversion"/>
  <printOptions horizontalCentered="1" verticalCentered="1"/>
  <pageMargins left="0.25" right="0.25" top="0.25" bottom="0.25" header="0" footer="0"/>
  <pageSetup scale="31" orientation="landscape" r:id="rId1"/>
  <headerFooter alignWithMargins="0"/>
  <rowBreaks count="1" manualBreakCount="1">
    <brk id="107" max="16383" man="1"/>
  </rowBreaks>
  <colBreaks count="1" manualBreakCount="1">
    <brk id="45"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9">
    <pageSetUpPr fitToPage="1"/>
  </sheetPr>
  <dimension ref="A1:EI109"/>
  <sheetViews>
    <sheetView showGridLines="0" zoomScale="70" workbookViewId="0"/>
  </sheetViews>
  <sheetFormatPr defaultRowHeight="12.75" x14ac:dyDescent="0.2"/>
  <cols>
    <col min="1" max="1" width="1.5703125" customWidth="1"/>
    <col min="2" max="2" width="15.7109375" customWidth="1"/>
    <col min="3" max="3" width="18.7109375" customWidth="1"/>
    <col min="4" max="21" width="11.7109375" customWidth="1"/>
    <col min="22" max="22" width="2.7109375" customWidth="1"/>
    <col min="23" max="37" width="9.140625" style="181" customWidth="1"/>
  </cols>
  <sheetData>
    <row r="1" spans="2:139" s="1" customFormat="1" ht="23.25" x14ac:dyDescent="0.2">
      <c r="B1" s="366" t="s">
        <v>111</v>
      </c>
      <c r="C1" s="88"/>
      <c r="P1" s="146"/>
      <c r="Q1" s="146"/>
      <c r="R1" s="146"/>
      <c r="S1" s="146"/>
      <c r="T1" s="146"/>
      <c r="U1" s="146"/>
      <c r="W1" s="181"/>
      <c r="X1" s="181"/>
      <c r="Y1" s="181"/>
      <c r="Z1" s="181"/>
      <c r="AA1" s="181"/>
      <c r="AB1" s="181"/>
      <c r="AC1" s="181"/>
      <c r="AD1" s="181"/>
      <c r="AE1" s="181"/>
      <c r="AF1" s="181"/>
      <c r="AG1" s="181"/>
      <c r="AH1" s="181"/>
      <c r="AI1" s="181"/>
      <c r="AJ1" s="181"/>
      <c r="AK1" s="18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row>
    <row r="2" spans="2:139" s="1" customFormat="1" ht="15" customHeight="1" x14ac:dyDescent="0.2">
      <c r="B2" s="8" t="s">
        <v>130</v>
      </c>
      <c r="C2" s="88"/>
      <c r="W2" s="181"/>
      <c r="X2" s="181"/>
      <c r="Y2" s="181"/>
      <c r="Z2" s="181"/>
      <c r="AA2" s="181"/>
      <c r="AB2" s="181"/>
      <c r="AC2" s="181"/>
      <c r="AD2" s="181"/>
      <c r="AE2" s="181"/>
      <c r="AF2" s="181"/>
      <c r="AG2" s="181"/>
      <c r="AH2" s="181"/>
      <c r="AI2" s="181"/>
      <c r="AJ2" s="181"/>
      <c r="AK2" s="181"/>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row>
    <row r="3" spans="2:139" s="1" customFormat="1" ht="17.100000000000001" customHeight="1" x14ac:dyDescent="0.2">
      <c r="B3" s="8" t="s">
        <v>131</v>
      </c>
      <c r="C3" s="88"/>
      <c r="O3" s="527"/>
      <c r="P3" s="527"/>
      <c r="Q3" s="527"/>
      <c r="R3" s="527"/>
      <c r="S3" s="527"/>
      <c r="T3" s="527"/>
      <c r="U3" s="527"/>
      <c r="W3" s="181"/>
      <c r="X3" s="181"/>
      <c r="Y3" s="181"/>
      <c r="Z3" s="181"/>
      <c r="AA3" s="181"/>
      <c r="AB3" s="181"/>
      <c r="AC3" s="181"/>
      <c r="AD3" s="181"/>
      <c r="AE3" s="181"/>
      <c r="AF3" s="181"/>
      <c r="AG3" s="181"/>
      <c r="AH3" s="181"/>
      <c r="AI3" s="181"/>
      <c r="AJ3" s="181"/>
      <c r="AK3" s="181"/>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row>
    <row r="4" spans="2:139" s="1" customFormat="1" ht="15.75" customHeight="1" x14ac:dyDescent="0.2">
      <c r="B4" s="8" t="s">
        <v>132</v>
      </c>
      <c r="C4" s="79"/>
      <c r="D4" s="79"/>
      <c r="E4" s="79"/>
      <c r="G4" s="89"/>
      <c r="H4" s="89"/>
      <c r="I4" s="89"/>
      <c r="J4" s="89"/>
      <c r="K4" s="89"/>
      <c r="L4" s="89"/>
      <c r="M4" s="89"/>
      <c r="N4" s="89"/>
      <c r="O4" s="89"/>
      <c r="P4" s="89"/>
      <c r="Q4" s="89"/>
      <c r="R4" s="89"/>
      <c r="S4" s="89"/>
      <c r="T4" s="89"/>
      <c r="U4" s="89"/>
      <c r="V4" s="89"/>
      <c r="W4" s="181"/>
      <c r="X4" s="181"/>
      <c r="Y4" s="181"/>
      <c r="Z4" s="181"/>
      <c r="AA4" s="181"/>
      <c r="AB4" s="181"/>
      <c r="AC4" s="181"/>
      <c r="AD4" s="181"/>
      <c r="AE4" s="181"/>
      <c r="AF4" s="181"/>
      <c r="AG4" s="181"/>
      <c r="AH4" s="181"/>
      <c r="AI4" s="181"/>
      <c r="AJ4" s="181"/>
      <c r="AK4" s="181"/>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row>
    <row r="5" spans="2:139" s="1" customFormat="1" ht="20.100000000000001" customHeight="1" x14ac:dyDescent="0.2">
      <c r="B5" s="8"/>
      <c r="C5" s="79"/>
      <c r="D5" s="79"/>
      <c r="E5" s="79"/>
      <c r="G5" s="89"/>
      <c r="H5" s="89"/>
      <c r="I5" s="89"/>
      <c r="J5" s="89"/>
      <c r="K5" s="89"/>
      <c r="L5" s="89"/>
      <c r="M5" s="89"/>
      <c r="N5" s="89"/>
      <c r="O5" s="89"/>
      <c r="P5" s="89"/>
      <c r="Q5" s="89"/>
      <c r="R5" s="89"/>
      <c r="S5" s="89"/>
      <c r="T5" s="89"/>
      <c r="U5" s="89"/>
      <c r="V5" s="89"/>
      <c r="W5" s="181"/>
      <c r="X5" s="181"/>
      <c r="Y5" s="181"/>
      <c r="Z5" s="181"/>
      <c r="AA5" s="181"/>
      <c r="AB5" s="181"/>
      <c r="AC5" s="181"/>
      <c r="AD5" s="181"/>
      <c r="AE5" s="181"/>
      <c r="AF5" s="181"/>
      <c r="AG5" s="181"/>
      <c r="AH5" s="181"/>
      <c r="AI5" s="181"/>
      <c r="AJ5" s="181"/>
      <c r="AK5" s="181"/>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row>
    <row r="6" spans="2:139" s="1" customFormat="1" ht="20.100000000000001" customHeight="1" x14ac:dyDescent="0.2">
      <c r="B6" s="8"/>
      <c r="C6" s="79"/>
      <c r="D6" s="79"/>
      <c r="E6" s="79"/>
      <c r="G6" s="89"/>
      <c r="H6" s="89"/>
      <c r="I6" s="89"/>
      <c r="J6" s="89"/>
      <c r="K6" s="89"/>
      <c r="L6" s="89"/>
      <c r="M6" s="89"/>
      <c r="N6" s="89"/>
      <c r="O6" s="89"/>
      <c r="P6" s="89"/>
      <c r="Q6" s="89"/>
      <c r="R6" s="89"/>
      <c r="S6" s="89"/>
      <c r="T6" s="89"/>
      <c r="U6" s="89"/>
      <c r="V6" s="89"/>
      <c r="W6" s="181"/>
      <c r="X6" s="181"/>
      <c r="Y6" s="181"/>
      <c r="Z6" s="181"/>
      <c r="AA6" s="181"/>
      <c r="AB6" s="181"/>
      <c r="AC6" s="181"/>
      <c r="AD6" s="181"/>
      <c r="AE6" s="181"/>
      <c r="AF6" s="181"/>
      <c r="AG6" s="181"/>
      <c r="AH6" s="181"/>
      <c r="AI6" s="181"/>
      <c r="AJ6" s="181"/>
      <c r="AK6" s="181"/>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row>
    <row r="7" spans="2:139" s="1" customFormat="1" ht="20.100000000000001" customHeight="1" x14ac:dyDescent="0.2">
      <c r="B7" s="8"/>
      <c r="C7" s="79"/>
      <c r="D7" s="79"/>
      <c r="E7" s="79"/>
      <c r="G7" s="89"/>
      <c r="H7" s="89"/>
      <c r="I7" s="89"/>
      <c r="J7" s="89"/>
      <c r="K7" s="89"/>
      <c r="L7" s="89"/>
      <c r="M7" s="89"/>
      <c r="N7" s="89"/>
      <c r="O7" s="89"/>
      <c r="P7" s="89"/>
      <c r="Q7" s="89"/>
      <c r="R7" s="89"/>
      <c r="S7" s="89"/>
      <c r="T7" s="89"/>
      <c r="U7" s="89"/>
      <c r="V7" s="89"/>
      <c r="W7" s="181"/>
      <c r="X7" s="181"/>
      <c r="Y7" s="181"/>
      <c r="Z7" s="181"/>
      <c r="AA7" s="181"/>
      <c r="AB7" s="181"/>
      <c r="AC7" s="181"/>
      <c r="AD7" s="181"/>
      <c r="AE7" s="181"/>
      <c r="AF7" s="181"/>
      <c r="AG7" s="181"/>
      <c r="AH7" s="181"/>
      <c r="AI7" s="181"/>
      <c r="AJ7" s="181"/>
      <c r="AK7" s="181"/>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row>
    <row r="8" spans="2:139" s="1" customFormat="1" ht="20.100000000000001" customHeight="1" x14ac:dyDescent="0.2">
      <c r="B8" s="8"/>
      <c r="C8" s="79"/>
      <c r="D8" s="79"/>
      <c r="E8" s="79"/>
      <c r="G8" s="89"/>
      <c r="H8" s="89"/>
      <c r="I8" s="89"/>
      <c r="J8" s="89"/>
      <c r="K8" s="89"/>
      <c r="L8" s="89"/>
      <c r="M8" s="89"/>
      <c r="N8" s="89"/>
      <c r="O8" s="89"/>
      <c r="P8" s="89"/>
      <c r="Q8" s="89"/>
      <c r="R8" s="89"/>
      <c r="S8" s="89"/>
      <c r="T8" s="89"/>
      <c r="U8" s="89"/>
      <c r="V8" s="89"/>
      <c r="W8" s="181"/>
      <c r="X8" s="181"/>
      <c r="Y8" s="181"/>
      <c r="Z8" s="181"/>
      <c r="AA8" s="181"/>
      <c r="AB8" s="181"/>
      <c r="AC8" s="181"/>
      <c r="AD8" s="181"/>
      <c r="AE8" s="181"/>
      <c r="AF8" s="181"/>
      <c r="AG8" s="181"/>
      <c r="AH8" s="181"/>
      <c r="AI8" s="181"/>
      <c r="AJ8" s="181"/>
      <c r="AK8" s="181"/>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row>
    <row r="9" spans="2:139" s="1" customFormat="1" ht="20.100000000000001" customHeight="1" x14ac:dyDescent="0.2">
      <c r="B9" s="8"/>
      <c r="C9" s="79"/>
      <c r="D9" s="79"/>
      <c r="E9" s="79"/>
      <c r="G9" s="89"/>
      <c r="H9" s="89"/>
      <c r="I9" s="89"/>
      <c r="J9" s="89"/>
      <c r="K9" s="89"/>
      <c r="L9" s="89"/>
      <c r="M9" s="89"/>
      <c r="N9" s="89"/>
      <c r="O9" s="89"/>
      <c r="P9" s="89"/>
      <c r="Q9" s="89"/>
      <c r="R9" s="89"/>
      <c r="S9" s="89"/>
      <c r="T9" s="89"/>
      <c r="U9" s="89"/>
      <c r="V9" s="89"/>
      <c r="W9" s="181"/>
      <c r="X9" s="181"/>
      <c r="Y9" s="181"/>
      <c r="Z9" s="181"/>
      <c r="AA9" s="181"/>
      <c r="AB9" s="181"/>
      <c r="AC9" s="181"/>
      <c r="AD9" s="181"/>
      <c r="AE9" s="181"/>
      <c r="AF9" s="181"/>
      <c r="AG9" s="181"/>
      <c r="AH9" s="181"/>
      <c r="AI9" s="181"/>
      <c r="AJ9" s="181"/>
      <c r="AK9" s="181"/>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row>
    <row r="10" spans="2:139" s="1" customFormat="1" ht="20.100000000000001" customHeight="1" x14ac:dyDescent="0.2">
      <c r="B10" s="8"/>
      <c r="C10" s="79"/>
      <c r="D10" s="79"/>
      <c r="E10" s="79"/>
      <c r="G10" s="89"/>
      <c r="H10" s="89"/>
      <c r="I10" s="89"/>
      <c r="J10" s="89"/>
      <c r="K10" s="89"/>
      <c r="L10" s="89"/>
      <c r="M10" s="89"/>
      <c r="N10" s="89"/>
      <c r="O10" s="89"/>
      <c r="P10" s="89"/>
      <c r="Q10" s="89"/>
      <c r="R10" s="89"/>
      <c r="S10" s="89"/>
      <c r="T10" s="89"/>
      <c r="U10" s="89"/>
      <c r="V10" s="89"/>
      <c r="W10" s="181"/>
      <c r="X10" s="181"/>
      <c r="Y10" s="181"/>
      <c r="Z10" s="181"/>
      <c r="AA10" s="181"/>
      <c r="AB10" s="181"/>
      <c r="AC10" s="181"/>
      <c r="AD10" s="181"/>
      <c r="AE10" s="181"/>
      <c r="AF10" s="181"/>
      <c r="AG10" s="181"/>
      <c r="AH10" s="181"/>
      <c r="AI10" s="181"/>
      <c r="AJ10" s="181"/>
      <c r="AK10" s="181"/>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row>
    <row r="11" spans="2:139" s="1" customFormat="1" ht="20.100000000000001" customHeight="1" x14ac:dyDescent="0.2">
      <c r="B11" s="8"/>
      <c r="C11" s="79"/>
      <c r="D11" s="79"/>
      <c r="E11" s="79"/>
      <c r="G11" s="89"/>
      <c r="H11" s="89"/>
      <c r="I11" s="89"/>
      <c r="J11" s="89"/>
      <c r="K11" s="89"/>
      <c r="L11" s="89"/>
      <c r="M11" s="89"/>
      <c r="N11" s="89"/>
      <c r="O11" s="89"/>
      <c r="P11" s="89"/>
      <c r="Q11" s="89"/>
      <c r="R11" s="89"/>
      <c r="S11" s="89"/>
      <c r="T11" s="89"/>
      <c r="U11" s="89"/>
      <c r="V11" s="89"/>
      <c r="W11" s="181"/>
      <c r="X11" s="181"/>
      <c r="Y11" s="181"/>
      <c r="Z11" s="181"/>
      <c r="AA11" s="181"/>
      <c r="AB11" s="181"/>
      <c r="AC11" s="181"/>
      <c r="AD11" s="181"/>
      <c r="AE11" s="181"/>
      <c r="AF11" s="181"/>
      <c r="AG11" s="181"/>
      <c r="AH11" s="181"/>
      <c r="AI11" s="181"/>
      <c r="AJ11" s="181"/>
      <c r="AK11" s="18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row>
    <row r="12" spans="2:139" s="1" customFormat="1" ht="20.100000000000001" customHeight="1" x14ac:dyDescent="0.2">
      <c r="B12" s="8"/>
      <c r="C12" s="79"/>
      <c r="D12" s="79"/>
      <c r="E12" s="79"/>
      <c r="G12" s="89"/>
      <c r="H12" s="89"/>
      <c r="I12" s="89"/>
      <c r="J12" s="89"/>
      <c r="K12" s="89"/>
      <c r="L12" s="89"/>
      <c r="M12" s="89"/>
      <c r="N12" s="89"/>
      <c r="O12" s="89"/>
      <c r="P12" s="89"/>
      <c r="Q12" s="89"/>
      <c r="R12" s="89"/>
      <c r="S12" s="89"/>
      <c r="T12" s="89"/>
      <c r="U12" s="89"/>
      <c r="V12" s="89"/>
      <c r="W12" s="181"/>
      <c r="X12" s="181"/>
      <c r="Y12" s="181"/>
      <c r="Z12" s="181"/>
      <c r="AA12" s="181"/>
      <c r="AB12" s="181"/>
      <c r="AC12" s="181"/>
      <c r="AD12" s="181"/>
      <c r="AE12" s="181"/>
      <c r="AF12" s="181"/>
      <c r="AG12" s="181"/>
      <c r="AH12" s="181"/>
      <c r="AI12" s="181"/>
      <c r="AJ12" s="181"/>
      <c r="AK12" s="181"/>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row>
    <row r="13" spans="2:139" s="1" customFormat="1" ht="20.100000000000001" customHeight="1" x14ac:dyDescent="0.2">
      <c r="B13" s="8"/>
      <c r="C13" s="79"/>
      <c r="D13" s="79"/>
      <c r="E13" s="79"/>
      <c r="G13" s="89"/>
      <c r="H13" s="89"/>
      <c r="I13" s="89"/>
      <c r="J13" s="89"/>
      <c r="K13" s="89"/>
      <c r="L13" s="89"/>
      <c r="M13" s="89"/>
      <c r="N13" s="89"/>
      <c r="O13" s="89"/>
      <c r="P13" s="89"/>
      <c r="Q13" s="89"/>
      <c r="R13" s="89"/>
      <c r="S13" s="89"/>
      <c r="T13" s="89"/>
      <c r="U13" s="89"/>
      <c r="V13" s="89"/>
      <c r="W13" s="181"/>
      <c r="X13" s="397" t="s">
        <v>42</v>
      </c>
      <c r="Y13" s="397" t="s">
        <v>45</v>
      </c>
      <c r="Z13" s="397" t="s">
        <v>46</v>
      </c>
      <c r="AA13" s="397" t="s">
        <v>47</v>
      </c>
      <c r="AB13" s="397" t="s">
        <v>48</v>
      </c>
      <c r="AC13" s="397" t="s">
        <v>49</v>
      </c>
      <c r="AD13" s="397" t="s">
        <v>50</v>
      </c>
      <c r="AE13" s="397" t="s">
        <v>39</v>
      </c>
      <c r="AF13" s="397" t="s">
        <v>51</v>
      </c>
      <c r="AG13" s="181"/>
      <c r="AH13" s="181"/>
      <c r="AI13" s="181"/>
      <c r="AJ13" s="181"/>
      <c r="AK13" s="181"/>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row>
    <row r="14" spans="2:139" s="1" customFormat="1" ht="20.100000000000001" customHeight="1" x14ac:dyDescent="0.2">
      <c r="B14" s="8"/>
      <c r="C14" s="79"/>
      <c r="D14" s="79"/>
      <c r="E14" s="79"/>
      <c r="G14" s="89"/>
      <c r="H14" s="89"/>
      <c r="I14" s="89"/>
      <c r="J14" s="89"/>
      <c r="K14" s="89"/>
      <c r="L14" s="89"/>
      <c r="M14" s="89"/>
      <c r="N14" s="89"/>
      <c r="O14" s="89"/>
      <c r="P14" s="89"/>
      <c r="Q14" s="89"/>
      <c r="R14" s="89"/>
      <c r="S14" s="89"/>
      <c r="T14" s="89"/>
      <c r="U14" s="89"/>
      <c r="V14" s="89"/>
      <c r="W14" s="181"/>
      <c r="X14" s="397">
        <f>D18</f>
        <v>30</v>
      </c>
      <c r="Y14" s="397">
        <f>D24</f>
        <v>50.434782608695649</v>
      </c>
      <c r="Z14" s="397">
        <f>D30</f>
        <v>59.130434782608695</v>
      </c>
      <c r="AA14" s="397">
        <f>D36</f>
        <v>46.739130434782609</v>
      </c>
      <c r="AB14" s="397">
        <f>D42</f>
        <v>48.913043478260867</v>
      </c>
      <c r="AC14" s="397">
        <f>D48</f>
        <v>63.043478260869563</v>
      </c>
      <c r="AD14" s="397">
        <f>D54</f>
        <v>66.304347826086953</v>
      </c>
      <c r="AE14" s="397">
        <f>D60</f>
        <v>46.975425330812854</v>
      </c>
      <c r="AF14" s="397">
        <f>D66</f>
        <v>64.673913043478265</v>
      </c>
      <c r="AG14" s="181"/>
      <c r="AH14" s="181"/>
      <c r="AI14" s="181"/>
      <c r="AJ14" s="181"/>
      <c r="AK14" s="181"/>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row>
    <row r="15" spans="2:139" s="1" customFormat="1" ht="15.95" customHeight="1" x14ac:dyDescent="0.2">
      <c r="D15" s="530" t="s">
        <v>22</v>
      </c>
      <c r="E15" s="530"/>
      <c r="F15" s="530"/>
      <c r="G15" s="530"/>
      <c r="H15" s="530"/>
      <c r="I15" s="531"/>
      <c r="J15" s="530" t="s">
        <v>77</v>
      </c>
      <c r="K15" s="530"/>
      <c r="L15" s="530"/>
      <c r="M15" s="530"/>
      <c r="N15" s="530"/>
      <c r="O15" s="531"/>
      <c r="P15" s="530" t="s">
        <v>10</v>
      </c>
      <c r="Q15" s="530"/>
      <c r="R15" s="530"/>
      <c r="S15" s="530"/>
      <c r="T15" s="530"/>
      <c r="U15" s="531"/>
      <c r="W15" s="181"/>
      <c r="X15" s="397">
        <f>F18</f>
        <v>27.625</v>
      </c>
      <c r="Y15" s="397">
        <f>F24</f>
        <v>40.5625</v>
      </c>
      <c r="Z15" s="397">
        <f>F30</f>
        <v>41.1875</v>
      </c>
      <c r="AA15" s="397">
        <f>F36</f>
        <v>42.65625</v>
      </c>
      <c r="AB15" s="397">
        <f>F42</f>
        <v>46.875</v>
      </c>
      <c r="AC15" s="397">
        <f>F48</f>
        <v>56.953125</v>
      </c>
      <c r="AD15" s="397">
        <f>F54</f>
        <v>58.671875</v>
      </c>
      <c r="AE15" s="397">
        <f>F60</f>
        <v>39.347826086956523</v>
      </c>
      <c r="AF15" s="397">
        <f>F66</f>
        <v>57.8125</v>
      </c>
      <c r="AG15" s="181"/>
      <c r="AH15" s="181"/>
      <c r="AI15" s="181"/>
      <c r="AJ15" s="181"/>
      <c r="AK15" s="181"/>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row>
    <row r="16" spans="2:139" s="1" customFormat="1" ht="15.95" customHeight="1" x14ac:dyDescent="0.2">
      <c r="D16" s="525" t="s">
        <v>19</v>
      </c>
      <c r="E16" s="526"/>
      <c r="F16" s="525" t="s">
        <v>34</v>
      </c>
      <c r="G16" s="526"/>
      <c r="H16" s="525" t="s">
        <v>81</v>
      </c>
      <c r="I16" s="526"/>
      <c r="J16" s="525" t="s">
        <v>19</v>
      </c>
      <c r="K16" s="526"/>
      <c r="L16" s="525" t="s">
        <v>34</v>
      </c>
      <c r="M16" s="526"/>
      <c r="N16" s="525" t="s">
        <v>82</v>
      </c>
      <c r="O16" s="526"/>
      <c r="P16" s="525" t="s">
        <v>19</v>
      </c>
      <c r="Q16" s="526"/>
      <c r="R16" s="525" t="s">
        <v>34</v>
      </c>
      <c r="S16" s="526"/>
      <c r="T16" s="525" t="s">
        <v>83</v>
      </c>
      <c r="U16" s="526"/>
      <c r="W16" s="181"/>
      <c r="X16" s="397">
        <f>J18</f>
        <v>123.81787808429061</v>
      </c>
      <c r="Y16" s="397">
        <f>J24</f>
        <v>126.58361189055725</v>
      </c>
      <c r="Z16" s="397">
        <f>J30</f>
        <v>146.03437568955761</v>
      </c>
      <c r="AA16" s="397">
        <f>J36</f>
        <v>126.41083535623928</v>
      </c>
      <c r="AB16" s="397">
        <f>J42</f>
        <v>127.85168182004679</v>
      </c>
      <c r="AC16" s="397">
        <f>J48</f>
        <v>164.39970419774329</v>
      </c>
      <c r="AD16" s="397">
        <f>J54</f>
        <v>180.76920858787264</v>
      </c>
      <c r="AE16" s="397">
        <f>J60</f>
        <v>131.72191320994227</v>
      </c>
      <c r="AF16" s="397">
        <f>J66</f>
        <v>172.79079468343986</v>
      </c>
      <c r="AG16" s="181"/>
      <c r="AH16" s="181"/>
      <c r="AI16" s="181"/>
      <c r="AJ16" s="181"/>
      <c r="AK16" s="181"/>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row>
    <row r="17" spans="2:139" s="1" customFormat="1" ht="15.95" customHeight="1" x14ac:dyDescent="0.2">
      <c r="B17" s="343" t="s">
        <v>38</v>
      </c>
      <c r="C17" s="343" t="s">
        <v>40</v>
      </c>
      <c r="D17" s="191"/>
      <c r="E17" s="191" t="s">
        <v>24</v>
      </c>
      <c r="F17" s="192"/>
      <c r="G17" s="191" t="s">
        <v>24</v>
      </c>
      <c r="H17" s="192"/>
      <c r="I17" s="191" t="s">
        <v>24</v>
      </c>
      <c r="J17" s="192"/>
      <c r="K17" s="191" t="s">
        <v>24</v>
      </c>
      <c r="L17" s="192"/>
      <c r="M17" s="191" t="s">
        <v>24</v>
      </c>
      <c r="N17" s="192"/>
      <c r="O17" s="191" t="s">
        <v>24</v>
      </c>
      <c r="P17" s="192"/>
      <c r="Q17" s="191" t="s">
        <v>24</v>
      </c>
      <c r="R17" s="192"/>
      <c r="S17" s="191" t="s">
        <v>24</v>
      </c>
      <c r="T17" s="192"/>
      <c r="U17" s="191" t="s">
        <v>24</v>
      </c>
      <c r="W17" s="181"/>
      <c r="X17" s="397">
        <f>L18</f>
        <v>91.653101607892935</v>
      </c>
      <c r="Y17" s="397">
        <f>L24</f>
        <v>91.160648794287653</v>
      </c>
      <c r="Z17" s="397">
        <f>L30</f>
        <v>94.436590873589182</v>
      </c>
      <c r="AA17" s="397">
        <f>L36</f>
        <v>93.892989244905166</v>
      </c>
      <c r="AB17" s="397">
        <f>L42</f>
        <v>95.614528260086288</v>
      </c>
      <c r="AC17" s="397">
        <f>L48</f>
        <v>119.58316568653512</v>
      </c>
      <c r="AD17" s="397">
        <f>L54</f>
        <v>118.55851899716284</v>
      </c>
      <c r="AE17" s="397">
        <f>L60</f>
        <v>93.419176259546489</v>
      </c>
      <c r="AF17" s="397">
        <f>L66</f>
        <v>119.06322672456311</v>
      </c>
      <c r="AG17" s="181"/>
      <c r="AH17" s="181"/>
      <c r="AI17" s="181"/>
      <c r="AJ17" s="181"/>
      <c r="AK17" s="181"/>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row>
    <row r="18" spans="2:139" s="1" customFormat="1" ht="15.95" customHeight="1" x14ac:dyDescent="0.2">
      <c r="B18" s="193" t="s">
        <v>42</v>
      </c>
      <c r="C18" s="196" t="s">
        <v>41</v>
      </c>
      <c r="D18" s="200">
        <v>30</v>
      </c>
      <c r="E18" s="201">
        <v>-40.517241379315472</v>
      </c>
      <c r="F18" s="201">
        <v>27.625</v>
      </c>
      <c r="G18" s="201">
        <v>-4.5356371490280774</v>
      </c>
      <c r="H18" s="201">
        <v>108.5972850678733</v>
      </c>
      <c r="I18" s="202">
        <v>-37.691137462941313</v>
      </c>
      <c r="J18" s="210">
        <v>123.81787808429061</v>
      </c>
      <c r="K18" s="201">
        <v>-22.536795895555432</v>
      </c>
      <c r="L18" s="211">
        <v>91.653101607892935</v>
      </c>
      <c r="M18" s="201">
        <v>1.4651414032049139</v>
      </c>
      <c r="N18" s="201">
        <v>135.09404036755279</v>
      </c>
      <c r="O18" s="202">
        <v>-23.655352928930458</v>
      </c>
      <c r="P18" s="210">
        <v>37.145363425287179</v>
      </c>
      <c r="Q18" s="201">
        <v>-53.922749282710022</v>
      </c>
      <c r="R18" s="211">
        <v>25.319169319180425</v>
      </c>
      <c r="S18" s="201">
        <v>-3.1369492436411224</v>
      </c>
      <c r="T18" s="201">
        <v>146.70846012755703</v>
      </c>
      <c r="U18" s="202">
        <v>-52.430518802094845</v>
      </c>
      <c r="W18" s="181"/>
      <c r="X18" s="397"/>
      <c r="Y18" s="397"/>
      <c r="Z18" s="397"/>
      <c r="AA18" s="397"/>
      <c r="AB18" s="397"/>
      <c r="AC18" s="397"/>
      <c r="AD18" s="397"/>
      <c r="AE18" s="397"/>
      <c r="AF18" s="397"/>
      <c r="AG18" s="181"/>
      <c r="AH18" s="181"/>
      <c r="AI18" s="181"/>
      <c r="AJ18" s="181"/>
      <c r="AK18" s="181"/>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row>
    <row r="19" spans="2:139" s="1" customFormat="1" ht="15.95" customHeight="1" x14ac:dyDescent="0.2">
      <c r="B19" s="194"/>
      <c r="C19" s="197" t="s">
        <v>57</v>
      </c>
      <c r="D19" s="203">
        <v>33.403010033444815</v>
      </c>
      <c r="E19" s="91">
        <v>-13.640998450076154</v>
      </c>
      <c r="F19" s="91">
        <v>32.995902627139067</v>
      </c>
      <c r="G19" s="91">
        <v>-1.407591868240226</v>
      </c>
      <c r="H19" s="91">
        <v>101.23381200067688</v>
      </c>
      <c r="I19" s="204">
        <v>-12.408061445689359</v>
      </c>
      <c r="J19" s="212">
        <v>155.36196419620015</v>
      </c>
      <c r="K19" s="91">
        <v>14.08503391484642</v>
      </c>
      <c r="L19" s="92">
        <v>106.82187961665296</v>
      </c>
      <c r="M19" s="91">
        <v>12.107786859491258</v>
      </c>
      <c r="N19" s="91">
        <v>145.44020827350394</v>
      </c>
      <c r="O19" s="204">
        <v>1.7637018004825213</v>
      </c>
      <c r="P19" s="212">
        <v>51.895572488613674</v>
      </c>
      <c r="Q19" s="91">
        <v>-1.4773037932788142</v>
      </c>
      <c r="R19" s="92">
        <v>35.24684338279053</v>
      </c>
      <c r="S19" s="91">
        <v>10.529766768020355</v>
      </c>
      <c r="T19" s="91">
        <v>147.23466701684282</v>
      </c>
      <c r="U19" s="204">
        <v>-10.863200848440483</v>
      </c>
      <c r="W19" s="181"/>
      <c r="X19" s="181"/>
      <c r="Y19" s="181"/>
      <c r="Z19" s="181"/>
      <c r="AA19" s="181"/>
      <c r="AB19" s="181"/>
      <c r="AC19" s="181"/>
      <c r="AD19" s="181"/>
      <c r="AE19" s="181"/>
      <c r="AF19" s="181"/>
      <c r="AG19" s="181"/>
      <c r="AH19" s="181"/>
      <c r="AI19" s="181"/>
      <c r="AJ19" s="181"/>
      <c r="AK19" s="181"/>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row>
    <row r="20" spans="2:139" s="1" customFormat="1" ht="15.95" customHeight="1" x14ac:dyDescent="0.2">
      <c r="B20" s="194"/>
      <c r="C20" s="198" t="s">
        <v>43</v>
      </c>
      <c r="D20" s="205">
        <v>31.939799331103679</v>
      </c>
      <c r="E20" s="107">
        <v>-28.079612694999323</v>
      </c>
      <c r="F20" s="107">
        <v>31.322115384615383</v>
      </c>
      <c r="G20" s="107">
        <v>-5.2511296941145957</v>
      </c>
      <c r="H20" s="107">
        <v>101.97203777241486</v>
      </c>
      <c r="I20" s="206">
        <v>-24.093673019158558</v>
      </c>
      <c r="J20" s="213">
        <v>127.69246195545155</v>
      </c>
      <c r="K20" s="107">
        <v>-11.155730374287129</v>
      </c>
      <c r="L20" s="108">
        <v>96.737558890948463</v>
      </c>
      <c r="M20" s="107">
        <v>1.9390308407244563</v>
      </c>
      <c r="N20" s="107">
        <v>131.99884659014634</v>
      </c>
      <c r="O20" s="206">
        <v>-12.845679527206002</v>
      </c>
      <c r="P20" s="213">
        <v>40.784716109517134</v>
      </c>
      <c r="Q20" s="107">
        <v>-36.102857186874004</v>
      </c>
      <c r="R20" s="108">
        <v>30.300249816083138</v>
      </c>
      <c r="S20" s="107">
        <v>-3.4139198776527224</v>
      </c>
      <c r="T20" s="107">
        <v>134.60191370384752</v>
      </c>
      <c r="U20" s="206">
        <v>-33.844356524091353</v>
      </c>
      <c r="W20" s="181"/>
      <c r="X20" s="181"/>
      <c r="Y20" s="181"/>
      <c r="Z20" s="181"/>
      <c r="AA20" s="181"/>
      <c r="AB20" s="181"/>
      <c r="AC20" s="181"/>
      <c r="AD20" s="181"/>
      <c r="AE20" s="181"/>
      <c r="AF20" s="181"/>
      <c r="AG20" s="181"/>
      <c r="AH20" s="181"/>
      <c r="AI20" s="181"/>
      <c r="AJ20" s="181"/>
      <c r="AK20" s="181"/>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row>
    <row r="21" spans="2:139" s="1" customFormat="1" ht="15.95" customHeight="1" x14ac:dyDescent="0.2">
      <c r="B21" s="195"/>
      <c r="C21" s="199" t="s">
        <v>44</v>
      </c>
      <c r="D21" s="207">
        <v>33.403010033444815</v>
      </c>
      <c r="E21" s="208">
        <v>-13.640998450076154</v>
      </c>
      <c r="F21" s="208">
        <v>32.995902627139067</v>
      </c>
      <c r="G21" s="208">
        <v>-1.407591868240226</v>
      </c>
      <c r="H21" s="208">
        <v>101.23381200067688</v>
      </c>
      <c r="I21" s="209">
        <v>-12.408061445689359</v>
      </c>
      <c r="J21" s="214">
        <v>155.36196419620015</v>
      </c>
      <c r="K21" s="208">
        <v>14.08503391484642</v>
      </c>
      <c r="L21" s="215">
        <v>106.82187961665296</v>
      </c>
      <c r="M21" s="208">
        <v>12.107786859491258</v>
      </c>
      <c r="N21" s="208">
        <v>145.44020827350394</v>
      </c>
      <c r="O21" s="209">
        <v>1.7637018004825213</v>
      </c>
      <c r="P21" s="214">
        <v>51.895572488613674</v>
      </c>
      <c r="Q21" s="208">
        <v>-1.4773037932788142</v>
      </c>
      <c r="R21" s="215">
        <v>35.24684338279053</v>
      </c>
      <c r="S21" s="208">
        <v>10.529766768020355</v>
      </c>
      <c r="T21" s="208">
        <v>147.23466701684282</v>
      </c>
      <c r="U21" s="209">
        <v>-10.863200848440483</v>
      </c>
      <c r="W21" s="181"/>
      <c r="X21" s="181"/>
      <c r="Y21" s="181"/>
      <c r="Z21" s="181"/>
      <c r="AA21" s="181"/>
      <c r="AB21" s="181"/>
      <c r="AC21" s="181"/>
      <c r="AD21" s="181"/>
      <c r="AE21" s="181"/>
      <c r="AF21" s="181"/>
      <c r="AG21" s="181"/>
      <c r="AH21" s="181"/>
      <c r="AI21" s="181"/>
      <c r="AJ21" s="181"/>
      <c r="AK21" s="18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row>
    <row r="22" spans="2:139" s="1" customFormat="1" ht="5.0999999999999996" customHeight="1" x14ac:dyDescent="0.2">
      <c r="B22" s="23"/>
      <c r="C22" s="23"/>
      <c r="D22" s="107"/>
      <c r="E22" s="107"/>
      <c r="F22" s="107"/>
      <c r="G22" s="107"/>
      <c r="H22" s="107"/>
      <c r="I22" s="107"/>
      <c r="J22" s="108"/>
      <c r="K22" s="107"/>
      <c r="L22" s="108"/>
      <c r="M22" s="107"/>
      <c r="N22" s="107"/>
      <c r="O22" s="107"/>
      <c r="P22" s="108"/>
      <c r="Q22" s="107"/>
      <c r="R22" s="108"/>
      <c r="S22" s="107"/>
      <c r="T22" s="107"/>
      <c r="U22" s="107"/>
      <c r="W22" s="181"/>
      <c r="X22" s="181"/>
      <c r="Y22" s="181"/>
      <c r="Z22" s="181"/>
      <c r="AA22" s="181"/>
      <c r="AB22" s="181"/>
      <c r="AC22" s="181"/>
      <c r="AD22" s="181"/>
      <c r="AE22" s="181"/>
      <c r="AF22" s="181"/>
      <c r="AG22" s="181"/>
      <c r="AH22" s="181"/>
      <c r="AI22" s="181"/>
      <c r="AJ22" s="181"/>
      <c r="AK22" s="181"/>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row>
    <row r="23" spans="2:139" s="1" customFormat="1" ht="5.0999999999999996" customHeight="1" x14ac:dyDescent="0.2">
      <c r="B23" s="23"/>
      <c r="C23" s="23"/>
      <c r="D23" s="107"/>
      <c r="E23" s="107"/>
      <c r="F23" s="107"/>
      <c r="G23" s="107"/>
      <c r="H23" s="107"/>
      <c r="I23" s="107"/>
      <c r="J23" s="108"/>
      <c r="K23" s="107"/>
      <c r="L23" s="108"/>
      <c r="M23" s="107"/>
      <c r="N23" s="107"/>
      <c r="O23" s="107"/>
      <c r="P23" s="108"/>
      <c r="Q23" s="107"/>
      <c r="R23" s="108"/>
      <c r="S23" s="107"/>
      <c r="T23" s="107"/>
      <c r="U23" s="107"/>
      <c r="W23" s="181"/>
      <c r="X23" s="181"/>
      <c r="Y23" s="181"/>
      <c r="Z23" s="181"/>
      <c r="AA23" s="181"/>
      <c r="AB23" s="181"/>
      <c r="AC23" s="181"/>
      <c r="AD23" s="181"/>
      <c r="AE23" s="181"/>
      <c r="AF23" s="181"/>
      <c r="AG23" s="181"/>
      <c r="AH23" s="181"/>
      <c r="AI23" s="181"/>
      <c r="AJ23" s="181"/>
      <c r="AK23" s="181"/>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row>
    <row r="24" spans="2:139" s="1" customFormat="1" ht="15.95" customHeight="1" x14ac:dyDescent="0.2">
      <c r="B24" s="216" t="s">
        <v>45</v>
      </c>
      <c r="C24" s="196" t="s">
        <v>41</v>
      </c>
      <c r="D24" s="200">
        <v>50.434782608695649</v>
      </c>
      <c r="E24" s="201">
        <v>14.567901234658423</v>
      </c>
      <c r="F24" s="201">
        <v>40.5625</v>
      </c>
      <c r="G24" s="201">
        <v>11.177730192719485</v>
      </c>
      <c r="H24" s="201">
        <v>124.33844710926509</v>
      </c>
      <c r="I24" s="202">
        <v>3.049325648211838</v>
      </c>
      <c r="J24" s="210">
        <v>126.58361189055725</v>
      </c>
      <c r="K24" s="201">
        <v>3.5515700838588424</v>
      </c>
      <c r="L24" s="211">
        <v>91.160648794287653</v>
      </c>
      <c r="M24" s="201">
        <v>-1.3184522929591289</v>
      </c>
      <c r="N24" s="201">
        <v>138.85773474055412</v>
      </c>
      <c r="O24" s="202">
        <v>4.9350891731451609</v>
      </c>
      <c r="P24" s="210">
        <v>63.842169475237569</v>
      </c>
      <c r="Q24" s="201">
        <v>18.636860540495796</v>
      </c>
      <c r="R24" s="211">
        <v>36.977038167182926</v>
      </c>
      <c r="S24" s="201">
        <v>9.7119048598468307</v>
      </c>
      <c r="T24" s="201">
        <v>172.65355106745119</v>
      </c>
      <c r="U24" s="202">
        <v>8.1349017611171437</v>
      </c>
      <c r="W24" s="181"/>
      <c r="X24" s="181"/>
      <c r="Y24" s="181"/>
      <c r="Z24" s="181"/>
      <c r="AA24" s="181"/>
      <c r="AB24" s="181"/>
      <c r="AC24" s="181"/>
      <c r="AD24" s="181"/>
      <c r="AE24" s="181"/>
      <c r="AF24" s="181"/>
      <c r="AG24" s="181"/>
      <c r="AH24" s="181"/>
      <c r="AI24" s="181"/>
      <c r="AJ24" s="181"/>
      <c r="AK24" s="181"/>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row>
    <row r="25" spans="2:139" s="1" customFormat="1" ht="15.95" customHeight="1" x14ac:dyDescent="0.2">
      <c r="B25" s="217"/>
      <c r="C25" s="197" t="s">
        <v>57</v>
      </c>
      <c r="D25" s="203">
        <v>42.24774405250205</v>
      </c>
      <c r="E25" s="91">
        <v>1.6666033939199587</v>
      </c>
      <c r="F25" s="91">
        <v>47.268857886025067</v>
      </c>
      <c r="G25" s="91">
        <v>0.67244275226636141</v>
      </c>
      <c r="H25" s="91">
        <v>89.377543570848374</v>
      </c>
      <c r="I25" s="204">
        <v>0.98752013416889073</v>
      </c>
      <c r="J25" s="212">
        <v>142.43153725591654</v>
      </c>
      <c r="K25" s="91">
        <v>14.779144468616851</v>
      </c>
      <c r="L25" s="92">
        <v>102.32718070575643</v>
      </c>
      <c r="M25" s="91">
        <v>4.2892154985272093</v>
      </c>
      <c r="N25" s="91">
        <v>139.19228134059534</v>
      </c>
      <c r="O25" s="204">
        <v>10.058498301902613</v>
      </c>
      <c r="P25" s="212">
        <v>60.174111309923724</v>
      </c>
      <c r="Q25" s="91">
        <v>16.692057585840789</v>
      </c>
      <c r="R25" s="92">
        <v>48.368889626580071</v>
      </c>
      <c r="S25" s="91">
        <v>4.9905007696578743</v>
      </c>
      <c r="T25" s="91">
        <v>124.40664190238421</v>
      </c>
      <c r="U25" s="204">
        <v>11.145348131840871</v>
      </c>
      <c r="W25" s="181"/>
      <c r="X25" s="181"/>
      <c r="Y25" s="181"/>
      <c r="Z25" s="181"/>
      <c r="AA25" s="181"/>
      <c r="AB25" s="181"/>
      <c r="AC25" s="181"/>
      <c r="AD25" s="181"/>
      <c r="AE25" s="181"/>
      <c r="AF25" s="181"/>
      <c r="AG25" s="181"/>
      <c r="AH25" s="181"/>
      <c r="AI25" s="181"/>
      <c r="AJ25" s="181"/>
      <c r="AK25" s="181"/>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row>
    <row r="26" spans="2:139" s="1" customFormat="1" ht="15.95" customHeight="1" x14ac:dyDescent="0.2">
      <c r="B26" s="217"/>
      <c r="C26" s="198" t="s">
        <v>43</v>
      </c>
      <c r="D26" s="205">
        <v>51.83946488294314</v>
      </c>
      <c r="E26" s="107">
        <v>5.4421768706672449</v>
      </c>
      <c r="F26" s="107">
        <v>47.83653846153846</v>
      </c>
      <c r="G26" s="107">
        <v>5.0276520864756161E-2</v>
      </c>
      <c r="H26" s="107">
        <v>108.36792658955622</v>
      </c>
      <c r="I26" s="206">
        <v>5.389190852279607</v>
      </c>
      <c r="J26" s="213">
        <v>125.97602222417308</v>
      </c>
      <c r="K26" s="107">
        <v>1.3740634479749607</v>
      </c>
      <c r="L26" s="108">
        <v>95.392800921604604</v>
      </c>
      <c r="M26" s="107">
        <v>-0.79309979267900665</v>
      </c>
      <c r="N26" s="107">
        <v>132.0603033007788</v>
      </c>
      <c r="O26" s="206">
        <v>2.1844884137539733</v>
      </c>
      <c r="P26" s="213">
        <v>65.305295801828848</v>
      </c>
      <c r="Q26" s="107">
        <v>6.8910192819614506</v>
      </c>
      <c r="R26" s="108">
        <v>45.632613902402198</v>
      </c>
      <c r="S26" s="107">
        <v>-0.74322201469174576</v>
      </c>
      <c r="T26" s="107">
        <v>143.1110125348182</v>
      </c>
      <c r="U26" s="206">
        <v>7.6914055156291061</v>
      </c>
      <c r="W26" s="181"/>
      <c r="X26" s="181"/>
      <c r="Y26" s="181"/>
      <c r="Z26" s="181"/>
      <c r="AA26" s="181"/>
      <c r="AB26" s="181"/>
      <c r="AC26" s="181"/>
      <c r="AD26" s="181"/>
      <c r="AE26" s="181"/>
      <c r="AF26" s="181"/>
      <c r="AG26" s="181"/>
      <c r="AH26" s="181"/>
      <c r="AI26" s="181"/>
      <c r="AJ26" s="181"/>
      <c r="AK26" s="181"/>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row>
    <row r="27" spans="2:139" s="1" customFormat="1" ht="15.95" customHeight="1" x14ac:dyDescent="0.2">
      <c r="B27" s="218"/>
      <c r="C27" s="199" t="s">
        <v>44</v>
      </c>
      <c r="D27" s="207">
        <v>42.24774405250205</v>
      </c>
      <c r="E27" s="208">
        <v>1.6666033939199587</v>
      </c>
      <c r="F27" s="208">
        <v>47.268857886025067</v>
      </c>
      <c r="G27" s="208">
        <v>0.67244275226636141</v>
      </c>
      <c r="H27" s="208">
        <v>89.377543570848374</v>
      </c>
      <c r="I27" s="209">
        <v>0.98752013416889073</v>
      </c>
      <c r="J27" s="214">
        <v>142.43153725591654</v>
      </c>
      <c r="K27" s="208">
        <v>14.779144468616851</v>
      </c>
      <c r="L27" s="215">
        <v>102.32718070575643</v>
      </c>
      <c r="M27" s="208">
        <v>4.2892154985272093</v>
      </c>
      <c r="N27" s="208">
        <v>139.19228134059534</v>
      </c>
      <c r="O27" s="209">
        <v>10.058498301902613</v>
      </c>
      <c r="P27" s="214">
        <v>60.174111309923724</v>
      </c>
      <c r="Q27" s="208">
        <v>16.692057585840789</v>
      </c>
      <c r="R27" s="215">
        <v>48.368889626580071</v>
      </c>
      <c r="S27" s="208">
        <v>4.9905007696578743</v>
      </c>
      <c r="T27" s="208">
        <v>124.40664190238421</v>
      </c>
      <c r="U27" s="209">
        <v>11.145348131840871</v>
      </c>
      <c r="W27" s="181"/>
      <c r="X27" s="181"/>
      <c r="Y27" s="181"/>
      <c r="Z27" s="181"/>
      <c r="AA27" s="181"/>
      <c r="AB27" s="181"/>
      <c r="AC27" s="181"/>
      <c r="AD27" s="181"/>
      <c r="AE27" s="181"/>
      <c r="AF27" s="181"/>
      <c r="AG27" s="181"/>
      <c r="AH27" s="181"/>
      <c r="AI27" s="181"/>
      <c r="AJ27" s="181"/>
      <c r="AK27" s="181"/>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row>
    <row r="28" spans="2:139" s="1" customFormat="1" ht="5.0999999999999996" customHeight="1" x14ac:dyDescent="0.2">
      <c r="B28"/>
      <c r="C28" s="23"/>
      <c r="D28" s="107"/>
      <c r="E28" s="107"/>
      <c r="F28" s="107"/>
      <c r="G28" s="107"/>
      <c r="H28" s="107"/>
      <c r="I28" s="107"/>
      <c r="J28" s="108"/>
      <c r="K28" s="107"/>
      <c r="L28" s="108"/>
      <c r="M28" s="107"/>
      <c r="N28" s="107"/>
      <c r="O28" s="107"/>
      <c r="P28" s="108"/>
      <c r="Q28" s="107"/>
      <c r="R28" s="108"/>
      <c r="S28" s="107"/>
      <c r="T28" s="107"/>
      <c r="U28" s="107"/>
      <c r="W28" s="181"/>
      <c r="X28" s="181"/>
      <c r="Y28" s="181"/>
      <c r="Z28" s="181"/>
      <c r="AA28" s="181"/>
      <c r="AB28" s="181"/>
      <c r="AC28" s="181"/>
      <c r="AD28" s="181"/>
      <c r="AE28" s="181"/>
      <c r="AF28" s="181"/>
      <c r="AG28" s="181"/>
      <c r="AH28" s="181"/>
      <c r="AI28" s="181"/>
      <c r="AJ28" s="181"/>
      <c r="AK28" s="181"/>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row>
    <row r="29" spans="2:139" s="1" customFormat="1" ht="5.0999999999999996" customHeight="1" x14ac:dyDescent="0.2">
      <c r="B29"/>
      <c r="C29" s="23"/>
      <c r="D29" s="107"/>
      <c r="E29" s="107"/>
      <c r="F29" s="107"/>
      <c r="G29" s="107"/>
      <c r="H29" s="107"/>
      <c r="I29" s="107"/>
      <c r="J29" s="108"/>
      <c r="K29" s="107"/>
      <c r="L29" s="108"/>
      <c r="M29" s="107"/>
      <c r="N29" s="107"/>
      <c r="O29" s="107"/>
      <c r="P29" s="108"/>
      <c r="Q29" s="107"/>
      <c r="R29" s="108"/>
      <c r="S29" s="107"/>
      <c r="T29" s="107"/>
      <c r="U29" s="107"/>
      <c r="W29" s="181"/>
      <c r="X29" s="181"/>
      <c r="Y29" s="181"/>
      <c r="Z29" s="181"/>
      <c r="AA29" s="181"/>
      <c r="AB29" s="181"/>
      <c r="AC29" s="181"/>
      <c r="AD29" s="181"/>
      <c r="AE29" s="181"/>
      <c r="AF29" s="181"/>
      <c r="AG29" s="181"/>
      <c r="AH29" s="181"/>
      <c r="AI29" s="181"/>
      <c r="AJ29" s="181"/>
      <c r="AK29" s="181"/>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row>
    <row r="30" spans="2:139" s="1" customFormat="1" ht="15.95" customHeight="1" x14ac:dyDescent="0.2">
      <c r="B30" s="216" t="s">
        <v>46</v>
      </c>
      <c r="C30" s="196" t="s">
        <v>41</v>
      </c>
      <c r="D30" s="200">
        <v>59.130434782608695</v>
      </c>
      <c r="E30" s="201">
        <v>32.682926829281236</v>
      </c>
      <c r="F30" s="201">
        <v>41.1875</v>
      </c>
      <c r="G30" s="201">
        <v>-3.0882352941176472</v>
      </c>
      <c r="H30" s="201">
        <v>143.56402982120471</v>
      </c>
      <c r="I30" s="201">
        <v>36.911062585539831</v>
      </c>
      <c r="J30" s="210">
        <v>146.03437568955761</v>
      </c>
      <c r="K30" s="201">
        <v>17.994562357833757</v>
      </c>
      <c r="L30" s="211">
        <v>94.436590873589182</v>
      </c>
      <c r="M30" s="201">
        <v>2.2816773337584051</v>
      </c>
      <c r="N30" s="201">
        <v>154.6374920342258</v>
      </c>
      <c r="O30" s="202">
        <v>15.362365414501406</v>
      </c>
      <c r="P30" s="210">
        <v>86.350761277303633</v>
      </c>
      <c r="Q30" s="201">
        <v>56.558638835642675</v>
      </c>
      <c r="R30" s="211">
        <v>38.896070866059546</v>
      </c>
      <c r="S30" s="201">
        <v>-0.87702152500878516</v>
      </c>
      <c r="T30" s="201">
        <v>222.00381517857352</v>
      </c>
      <c r="U30" s="202">
        <v>57.943840312622783</v>
      </c>
      <c r="W30" s="181"/>
      <c r="X30" s="181"/>
      <c r="Y30" s="181"/>
      <c r="Z30" s="181"/>
      <c r="AA30" s="181"/>
      <c r="AB30" s="181"/>
      <c r="AC30" s="181"/>
      <c r="AD30" s="181"/>
      <c r="AE30" s="181"/>
      <c r="AF30" s="181"/>
      <c r="AG30" s="181"/>
      <c r="AH30" s="181"/>
      <c r="AI30" s="181"/>
      <c r="AJ30" s="181"/>
      <c r="AK30" s="181"/>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row>
    <row r="31" spans="2:139" s="1" customFormat="1" ht="15.95" customHeight="1" x14ac:dyDescent="0.2">
      <c r="B31" s="217"/>
      <c r="C31" s="197" t="s">
        <v>57</v>
      </c>
      <c r="D31" s="203">
        <v>52.255947497949137</v>
      </c>
      <c r="E31" s="91">
        <v>12.305684110713132</v>
      </c>
      <c r="F31" s="91">
        <v>50.147789075431547</v>
      </c>
      <c r="G31" s="91">
        <v>-2.4480698836590022</v>
      </c>
      <c r="H31" s="91">
        <v>104.20389106163664</v>
      </c>
      <c r="I31" s="91">
        <v>15.124000085575625</v>
      </c>
      <c r="J31" s="212">
        <v>132.85362565740311</v>
      </c>
      <c r="K31" s="91">
        <v>5.9296687422494996</v>
      </c>
      <c r="L31" s="92">
        <v>97.866693184918176</v>
      </c>
      <c r="M31" s="91">
        <v>-0.10058261600716113</v>
      </c>
      <c r="N31" s="91">
        <v>135.7495807142499</v>
      </c>
      <c r="O31" s="204">
        <v>6.0363228497194061</v>
      </c>
      <c r="P31" s="212">
        <v>69.423920872654463</v>
      </c>
      <c r="Q31" s="91">
        <v>18.965039157149207</v>
      </c>
      <c r="R31" s="92">
        <v>49.0779828734725</v>
      </c>
      <c r="S31" s="91">
        <v>-2.5461901669814551</v>
      </c>
      <c r="T31" s="91">
        <v>141.45634520391096</v>
      </c>
      <c r="U31" s="204">
        <v>22.073256408150545</v>
      </c>
      <c r="W31" s="181"/>
      <c r="X31" s="181"/>
      <c r="Y31" s="181"/>
      <c r="Z31" s="181"/>
      <c r="AA31" s="181"/>
      <c r="AB31" s="181"/>
      <c r="AC31" s="181"/>
      <c r="AD31" s="181"/>
      <c r="AE31" s="181"/>
      <c r="AF31" s="181"/>
      <c r="AG31" s="181"/>
      <c r="AH31" s="181"/>
      <c r="AI31" s="181"/>
      <c r="AJ31" s="181"/>
      <c r="AK31" s="18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row>
    <row r="32" spans="2:139" s="1" customFormat="1" ht="15.95" customHeight="1" x14ac:dyDescent="0.2">
      <c r="B32" s="217"/>
      <c r="C32" s="198" t="s">
        <v>43</v>
      </c>
      <c r="D32" s="205">
        <v>59.627329192546583</v>
      </c>
      <c r="E32" s="107">
        <v>11.777877295016358</v>
      </c>
      <c r="F32" s="107">
        <v>49.397321428571431</v>
      </c>
      <c r="G32" s="107">
        <v>-4.6436857806050513</v>
      </c>
      <c r="H32" s="107">
        <v>120.7096406608469</v>
      </c>
      <c r="I32" s="107">
        <v>17.221264485830208</v>
      </c>
      <c r="J32" s="213">
        <v>133.6056869776107</v>
      </c>
      <c r="K32" s="107">
        <v>7.0187103128147728</v>
      </c>
      <c r="L32" s="108">
        <v>96.210910118355883</v>
      </c>
      <c r="M32" s="107">
        <v>0.39929505501368717</v>
      </c>
      <c r="N32" s="107">
        <v>138.86750142285484</v>
      </c>
      <c r="O32" s="206">
        <v>6.5930893778651267</v>
      </c>
      <c r="P32" s="213">
        <v>79.665502794103276</v>
      </c>
      <c r="Q32" s="107">
        <v>19.623242696342093</v>
      </c>
      <c r="R32" s="108">
        <v>47.525612520518209</v>
      </c>
      <c r="S32" s="107">
        <v>-4.2629327332401941</v>
      </c>
      <c r="T32" s="107">
        <v>167.62646196246257</v>
      </c>
      <c r="U32" s="206">
        <v>24.949767223354375</v>
      </c>
      <c r="W32" s="181"/>
      <c r="X32" s="181"/>
      <c r="Y32" s="181"/>
      <c r="Z32" s="181"/>
      <c r="AA32" s="181"/>
      <c r="AB32" s="181"/>
      <c r="AC32" s="181"/>
      <c r="AD32" s="181"/>
      <c r="AE32" s="181"/>
      <c r="AF32" s="181"/>
      <c r="AG32" s="181"/>
      <c r="AH32" s="181"/>
      <c r="AI32" s="181"/>
      <c r="AJ32" s="181"/>
      <c r="AK32" s="181"/>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row>
    <row r="33" spans="1:139" s="1" customFormat="1" ht="15.95" customHeight="1" x14ac:dyDescent="0.2">
      <c r="B33" s="218"/>
      <c r="C33" s="199" t="s">
        <v>44</v>
      </c>
      <c r="D33" s="207">
        <v>52.255947497949137</v>
      </c>
      <c r="E33" s="208">
        <v>12.305684110713132</v>
      </c>
      <c r="F33" s="208">
        <v>50.147789075431547</v>
      </c>
      <c r="G33" s="208">
        <v>-2.4480698836590022</v>
      </c>
      <c r="H33" s="208">
        <v>104.20389106163664</v>
      </c>
      <c r="I33" s="208">
        <v>15.124000085575625</v>
      </c>
      <c r="J33" s="214">
        <v>132.85362565740311</v>
      </c>
      <c r="K33" s="208">
        <v>5.9296687422494996</v>
      </c>
      <c r="L33" s="215">
        <v>97.866693184918176</v>
      </c>
      <c r="M33" s="208">
        <v>-0.10058261600716113</v>
      </c>
      <c r="N33" s="208">
        <v>135.7495807142499</v>
      </c>
      <c r="O33" s="209">
        <v>6.0363228497194061</v>
      </c>
      <c r="P33" s="214">
        <v>69.423920872654463</v>
      </c>
      <c r="Q33" s="208">
        <v>18.965039157149207</v>
      </c>
      <c r="R33" s="215">
        <v>49.0779828734725</v>
      </c>
      <c r="S33" s="208">
        <v>-2.5461901669814551</v>
      </c>
      <c r="T33" s="208">
        <v>141.45634520391096</v>
      </c>
      <c r="U33" s="209">
        <v>22.073256408150545</v>
      </c>
      <c r="W33" s="181"/>
      <c r="X33" s="181"/>
      <c r="Y33" s="181"/>
      <c r="Z33" s="181"/>
      <c r="AA33" s="181"/>
      <c r="AB33" s="181"/>
      <c r="AC33" s="181"/>
      <c r="AD33" s="181"/>
      <c r="AE33" s="181"/>
      <c r="AF33" s="181"/>
      <c r="AG33" s="181"/>
      <c r="AH33" s="181"/>
      <c r="AI33" s="181"/>
      <c r="AJ33" s="181"/>
      <c r="AK33" s="181"/>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row>
    <row r="34" spans="1:139" s="1" customFormat="1" ht="5.0999999999999996" customHeight="1" x14ac:dyDescent="0.2">
      <c r="B34"/>
      <c r="C34" s="23"/>
      <c r="D34" s="107"/>
      <c r="E34" s="107"/>
      <c r="F34" s="107"/>
      <c r="G34" s="107"/>
      <c r="H34" s="107"/>
      <c r="I34" s="107"/>
      <c r="J34" s="108"/>
      <c r="K34" s="107"/>
      <c r="L34" s="108"/>
      <c r="M34" s="107"/>
      <c r="N34" s="107"/>
      <c r="O34" s="107"/>
      <c r="P34" s="108"/>
      <c r="Q34" s="107"/>
      <c r="R34" s="108"/>
      <c r="S34" s="107"/>
      <c r="T34" s="107"/>
      <c r="U34" s="107"/>
      <c r="W34" s="181"/>
      <c r="X34" s="181"/>
      <c r="Y34" s="181"/>
      <c r="Z34" s="181"/>
      <c r="AA34" s="181"/>
      <c r="AB34" s="181"/>
      <c r="AC34" s="181"/>
      <c r="AD34" s="181"/>
      <c r="AE34" s="181"/>
      <c r="AF34" s="181"/>
      <c r="AG34" s="181"/>
      <c r="AH34" s="181"/>
      <c r="AI34" s="181"/>
      <c r="AJ34" s="181"/>
      <c r="AK34" s="181"/>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row>
    <row r="35" spans="1:139" s="1" customFormat="1" ht="5.0999999999999996" customHeight="1" x14ac:dyDescent="0.2">
      <c r="B35"/>
      <c r="C35" s="23"/>
      <c r="D35" s="107"/>
      <c r="E35" s="107"/>
      <c r="F35" s="107"/>
      <c r="G35" s="107"/>
      <c r="H35" s="107"/>
      <c r="I35" s="107"/>
      <c r="J35" s="108"/>
      <c r="K35" s="107"/>
      <c r="L35" s="108"/>
      <c r="M35" s="107"/>
      <c r="N35" s="107"/>
      <c r="O35" s="107"/>
      <c r="P35" s="108"/>
      <c r="Q35" s="107"/>
      <c r="R35" s="108"/>
      <c r="S35" s="107"/>
      <c r="T35" s="107"/>
      <c r="U35" s="107"/>
      <c r="W35" s="181"/>
      <c r="X35" s="181"/>
      <c r="Y35" s="181"/>
      <c r="Z35" s="181"/>
      <c r="AA35" s="181"/>
      <c r="AB35" s="181"/>
      <c r="AC35" s="181"/>
      <c r="AD35" s="181"/>
      <c r="AE35" s="181"/>
      <c r="AF35" s="181"/>
      <c r="AG35" s="181"/>
      <c r="AH35" s="181"/>
      <c r="AI35" s="181"/>
      <c r="AJ35" s="181"/>
      <c r="AK35" s="181"/>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row>
    <row r="36" spans="1:139" s="1" customFormat="1" ht="15.95" customHeight="1" x14ac:dyDescent="0.2">
      <c r="B36" s="216" t="s">
        <v>47</v>
      </c>
      <c r="C36" s="196" t="s">
        <v>41</v>
      </c>
      <c r="D36" s="200">
        <v>46.739130434782609</v>
      </c>
      <c r="E36" s="201">
        <v>-14.0000000000688</v>
      </c>
      <c r="F36" s="201">
        <v>42.65625</v>
      </c>
      <c r="G36" s="201">
        <v>-8.8480801335559267</v>
      </c>
      <c r="H36" s="201">
        <v>109.5715878324574</v>
      </c>
      <c r="I36" s="201">
        <v>-5.6520146519825794</v>
      </c>
      <c r="J36" s="210">
        <v>126.41083535623928</v>
      </c>
      <c r="K36" s="201">
        <v>2.5883561518272105</v>
      </c>
      <c r="L36" s="211">
        <v>93.892989244905166</v>
      </c>
      <c r="M36" s="201">
        <v>-2.8377833197799363</v>
      </c>
      <c r="N36" s="201">
        <v>134.63287980588555</v>
      </c>
      <c r="O36" s="202">
        <v>5.5846188539051678</v>
      </c>
      <c r="P36" s="210">
        <v>59.083325220850959</v>
      </c>
      <c r="Q36" s="201">
        <v>-11.774013709391367</v>
      </c>
      <c r="R36" s="211">
        <v>40.051228224779862</v>
      </c>
      <c r="S36" s="201">
        <v>-11.434774111098756</v>
      </c>
      <c r="T36" s="201">
        <v>147.51938414779039</v>
      </c>
      <c r="U36" s="202">
        <v>-0.38303927413660355</v>
      </c>
      <c r="W36" s="181"/>
      <c r="X36" s="181"/>
      <c r="Y36" s="181"/>
      <c r="Z36" s="181"/>
      <c r="AA36" s="181"/>
      <c r="AB36" s="181"/>
      <c r="AC36" s="181"/>
      <c r="AD36" s="181"/>
      <c r="AE36" s="181"/>
      <c r="AF36" s="181"/>
      <c r="AG36" s="181"/>
      <c r="AH36" s="181"/>
      <c r="AI36" s="181"/>
      <c r="AJ36" s="181"/>
      <c r="AK36" s="181"/>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row>
    <row r="37" spans="1:139" s="1" customFormat="1" ht="15.95" customHeight="1" x14ac:dyDescent="0.2">
      <c r="B37" s="217"/>
      <c r="C37" s="197" t="s">
        <v>57</v>
      </c>
      <c r="D37" s="203">
        <v>54.682274247491641</v>
      </c>
      <c r="E37" s="91">
        <v>1.1600928074026877</v>
      </c>
      <c r="F37" s="91">
        <v>52.349963846710054</v>
      </c>
      <c r="G37" s="91">
        <v>-4.0529355204732154</v>
      </c>
      <c r="H37" s="91">
        <v>104.45522829322577</v>
      </c>
      <c r="I37" s="91">
        <v>5.4332337901280221</v>
      </c>
      <c r="J37" s="212">
        <v>134.82690107693554</v>
      </c>
      <c r="K37" s="91">
        <v>7.1641460167741</v>
      </c>
      <c r="L37" s="92">
        <v>97.373076722655398</v>
      </c>
      <c r="M37" s="91">
        <v>-1.0338089720208921</v>
      </c>
      <c r="N37" s="91">
        <v>138.46425070956411</v>
      </c>
      <c r="O37" s="204">
        <v>8.2835915009027303</v>
      </c>
      <c r="P37" s="212">
        <v>73.726415806284152</v>
      </c>
      <c r="Q37" s="91">
        <v>8.407349566954311</v>
      </c>
      <c r="R37" s="92">
        <v>50.974770460739343</v>
      </c>
      <c r="S37" s="91">
        <v>-5.0448448814801718</v>
      </c>
      <c r="T37" s="91">
        <v>144.63314918332978</v>
      </c>
      <c r="U37" s="204">
        <v>14.16689218367519</v>
      </c>
      <c r="W37" s="181"/>
      <c r="X37" s="181"/>
      <c r="Y37" s="181"/>
      <c r="Z37" s="181"/>
      <c r="AA37" s="181"/>
      <c r="AB37" s="181"/>
      <c r="AC37" s="181"/>
      <c r="AD37" s="181"/>
      <c r="AE37" s="181"/>
      <c r="AF37" s="181"/>
      <c r="AG37" s="181"/>
      <c r="AH37" s="181"/>
      <c r="AI37" s="181"/>
      <c r="AJ37" s="181"/>
      <c r="AK37" s="181"/>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row>
    <row r="38" spans="1:139" s="1" customFormat="1" ht="15.95" customHeight="1" x14ac:dyDescent="0.2">
      <c r="B38" s="217"/>
      <c r="C38" s="198" t="s">
        <v>43</v>
      </c>
      <c r="D38" s="205">
        <v>57.525083612040135</v>
      </c>
      <c r="E38" s="107">
        <v>-5.4945054945189957</v>
      </c>
      <c r="F38" s="107">
        <v>52.043269230769234</v>
      </c>
      <c r="G38" s="107">
        <v>-4.288240495137047</v>
      </c>
      <c r="H38" s="107">
        <v>110.53318606279237</v>
      </c>
      <c r="I38" s="107">
        <v>-1.2603101287226119</v>
      </c>
      <c r="J38" s="213">
        <v>129.17417091503904</v>
      </c>
      <c r="K38" s="107">
        <v>1.997806466099183</v>
      </c>
      <c r="L38" s="108">
        <v>95.093137943721175</v>
      </c>
      <c r="M38" s="107">
        <v>-3.4598442149275712</v>
      </c>
      <c r="N38" s="107">
        <v>135.83963439245926</v>
      </c>
      <c r="O38" s="206">
        <v>5.6532441206860282</v>
      </c>
      <c r="P38" s="213">
        <v>74.307549824035831</v>
      </c>
      <c r="Q38" s="107">
        <v>-3.6064686144829006</v>
      </c>
      <c r="R38" s="108">
        <v>49.48957780003758</v>
      </c>
      <c r="S38" s="107">
        <v>-7.5997182693930023</v>
      </c>
      <c r="T38" s="107">
        <v>150.14787583020325</v>
      </c>
      <c r="U38" s="206">
        <v>4.3216855838023589</v>
      </c>
      <c r="W38" s="181"/>
      <c r="X38" s="181"/>
      <c r="Y38" s="181"/>
      <c r="Z38" s="181"/>
      <c r="AA38" s="181"/>
      <c r="AB38" s="181"/>
      <c r="AC38" s="181"/>
      <c r="AD38" s="181"/>
      <c r="AE38" s="181"/>
      <c r="AF38" s="181"/>
      <c r="AG38" s="181"/>
      <c r="AH38" s="181"/>
      <c r="AI38" s="181"/>
      <c r="AJ38" s="181"/>
      <c r="AK38" s="181"/>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row>
    <row r="39" spans="1:139" s="1" customFormat="1" ht="15.95" customHeight="1" x14ac:dyDescent="0.2">
      <c r="B39" s="218"/>
      <c r="C39" s="199" t="s">
        <v>44</v>
      </c>
      <c r="D39" s="207">
        <v>54.682274247491641</v>
      </c>
      <c r="E39" s="208">
        <v>1.1600928074026877</v>
      </c>
      <c r="F39" s="208">
        <v>52.349963846710054</v>
      </c>
      <c r="G39" s="208">
        <v>-4.0529355204732154</v>
      </c>
      <c r="H39" s="208">
        <v>104.45522829322577</v>
      </c>
      <c r="I39" s="208">
        <v>5.4332337901280221</v>
      </c>
      <c r="J39" s="214">
        <v>134.82690107693554</v>
      </c>
      <c r="K39" s="208">
        <v>7.1641460167741</v>
      </c>
      <c r="L39" s="215">
        <v>97.373076722655398</v>
      </c>
      <c r="M39" s="208">
        <v>-1.0338089720208921</v>
      </c>
      <c r="N39" s="208">
        <v>138.46425070956411</v>
      </c>
      <c r="O39" s="209">
        <v>8.2835915009027303</v>
      </c>
      <c r="P39" s="214">
        <v>73.726415806284152</v>
      </c>
      <c r="Q39" s="208">
        <v>8.407349566954311</v>
      </c>
      <c r="R39" s="215">
        <v>50.974770460739343</v>
      </c>
      <c r="S39" s="208">
        <v>-5.0448448814801718</v>
      </c>
      <c r="T39" s="208">
        <v>144.63314918332978</v>
      </c>
      <c r="U39" s="209">
        <v>14.16689218367519</v>
      </c>
      <c r="W39" s="181"/>
      <c r="X39" s="181"/>
      <c r="Y39" s="181"/>
      <c r="Z39" s="181"/>
      <c r="AA39" s="181"/>
      <c r="AB39" s="181"/>
      <c r="AC39" s="181"/>
      <c r="AD39" s="181"/>
      <c r="AE39" s="181"/>
      <c r="AF39" s="181"/>
      <c r="AG39" s="181"/>
      <c r="AH39" s="181"/>
      <c r="AI39" s="181"/>
      <c r="AJ39" s="181"/>
      <c r="AK39" s="181"/>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row>
    <row r="40" spans="1:139" s="1" customFormat="1" ht="5.0999999999999996" customHeight="1" x14ac:dyDescent="0.2">
      <c r="B40"/>
      <c r="C40" s="23"/>
      <c r="D40" s="107"/>
      <c r="E40" s="107"/>
      <c r="F40" s="107"/>
      <c r="G40" s="107"/>
      <c r="H40" s="107"/>
      <c r="I40" s="107"/>
      <c r="J40" s="108"/>
      <c r="K40" s="107"/>
      <c r="L40" s="108"/>
      <c r="M40" s="107"/>
      <c r="N40" s="107"/>
      <c r="O40" s="107"/>
      <c r="P40" s="108"/>
      <c r="Q40" s="107"/>
      <c r="R40" s="108"/>
      <c r="S40" s="107"/>
      <c r="T40" s="107"/>
      <c r="U40" s="107"/>
      <c r="W40" s="181"/>
      <c r="X40" s="181"/>
      <c r="Y40" s="181"/>
      <c r="Z40" s="181"/>
      <c r="AA40" s="181"/>
      <c r="AB40" s="181"/>
      <c r="AC40" s="181"/>
      <c r="AD40" s="181"/>
      <c r="AE40" s="181"/>
      <c r="AF40" s="181"/>
      <c r="AG40" s="181"/>
      <c r="AH40" s="181"/>
      <c r="AI40" s="181"/>
      <c r="AJ40" s="181"/>
      <c r="AK40" s="181"/>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row>
    <row r="41" spans="1:139" s="1" customFormat="1" ht="5.0999999999999996" customHeight="1" x14ac:dyDescent="0.2">
      <c r="B41"/>
      <c r="C41" s="23"/>
      <c r="D41" s="107"/>
      <c r="E41" s="107"/>
      <c r="F41" s="107"/>
      <c r="G41" s="107"/>
      <c r="H41" s="107"/>
      <c r="I41" s="107"/>
      <c r="J41" s="108"/>
      <c r="K41" s="107"/>
      <c r="L41" s="108"/>
      <c r="M41" s="107"/>
      <c r="N41" s="107"/>
      <c r="O41" s="107"/>
      <c r="P41" s="108"/>
      <c r="Q41" s="107"/>
      <c r="R41" s="108"/>
      <c r="S41" s="107"/>
      <c r="T41" s="107"/>
      <c r="U41" s="107"/>
      <c r="W41" s="181"/>
      <c r="X41" s="181"/>
      <c r="Y41" s="181"/>
      <c r="Z41" s="181"/>
      <c r="AA41" s="181"/>
      <c r="AB41" s="181"/>
      <c r="AC41" s="181"/>
      <c r="AD41" s="181"/>
      <c r="AE41" s="181"/>
      <c r="AF41" s="181"/>
      <c r="AG41" s="181"/>
      <c r="AH41" s="181"/>
      <c r="AI41" s="181"/>
      <c r="AJ41" s="181"/>
      <c r="AK41" s="18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row>
    <row r="42" spans="1:139" s="1" customFormat="1" ht="15.95" customHeight="1" x14ac:dyDescent="0.2">
      <c r="B42" s="216" t="s">
        <v>48</v>
      </c>
      <c r="C42" s="196" t="s">
        <v>41</v>
      </c>
      <c r="D42" s="200">
        <v>48.913043478260867</v>
      </c>
      <c r="E42" s="201">
        <v>13.924050632899856</v>
      </c>
      <c r="F42" s="201">
        <v>46.875</v>
      </c>
      <c r="G42" s="201">
        <v>-2.4390243902439024</v>
      </c>
      <c r="H42" s="201">
        <v>104.34782608695652</v>
      </c>
      <c r="I42" s="201">
        <v>16.772151898741477</v>
      </c>
      <c r="J42" s="210">
        <v>127.85168182004679</v>
      </c>
      <c r="K42" s="201">
        <v>5.0062899970240471</v>
      </c>
      <c r="L42" s="211">
        <v>95.614528260086288</v>
      </c>
      <c r="M42" s="201">
        <v>3.4402463849581992</v>
      </c>
      <c r="N42" s="201">
        <v>133.71574816773884</v>
      </c>
      <c r="O42" s="202">
        <v>1.513959669199211</v>
      </c>
      <c r="P42" s="210">
        <v>62.536148716327233</v>
      </c>
      <c r="Q42" s="201">
        <v>19.62741898391911</v>
      </c>
      <c r="R42" s="211">
        <v>44.81931012191545</v>
      </c>
      <c r="S42" s="201">
        <v>0.91731354627494111</v>
      </c>
      <c r="T42" s="201">
        <v>139.52947634901298</v>
      </c>
      <c r="U42" s="202">
        <v>18.540035183463186</v>
      </c>
      <c r="W42" s="181"/>
      <c r="X42" s="181"/>
      <c r="Y42" s="181"/>
      <c r="Z42" s="181"/>
      <c r="AA42" s="181"/>
      <c r="AB42" s="181"/>
      <c r="AC42" s="181"/>
      <c r="AD42" s="181"/>
      <c r="AE42" s="181"/>
      <c r="AF42" s="181"/>
      <c r="AG42" s="181"/>
      <c r="AH42" s="181"/>
      <c r="AI42" s="181"/>
      <c r="AJ42" s="181"/>
      <c r="AK42" s="181"/>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row>
    <row r="43" spans="1:139" s="1" customFormat="1" ht="15.95" customHeight="1" x14ac:dyDescent="0.2">
      <c r="B43" s="217"/>
      <c r="C43" s="197" t="s">
        <v>57</v>
      </c>
      <c r="D43" s="203">
        <v>53.762541806020067</v>
      </c>
      <c r="E43" s="91">
        <v>-2.279635258311139</v>
      </c>
      <c r="F43" s="91">
        <v>54.633705155260778</v>
      </c>
      <c r="G43" s="91">
        <v>-3.7169186841606066</v>
      </c>
      <c r="H43" s="91">
        <v>98.405447064584777</v>
      </c>
      <c r="I43" s="91">
        <v>1.4927684138239472</v>
      </c>
      <c r="J43" s="212">
        <v>140.92340172948602</v>
      </c>
      <c r="K43" s="91">
        <v>4.6632496593632009</v>
      </c>
      <c r="L43" s="92">
        <v>99.796590406779259</v>
      </c>
      <c r="M43" s="91">
        <v>0.8356935652673867</v>
      </c>
      <c r="N43" s="91">
        <v>141.21063771321357</v>
      </c>
      <c r="O43" s="204">
        <v>3.7958345489589731</v>
      </c>
      <c r="P43" s="212">
        <v>75.764002769280523</v>
      </c>
      <c r="Q43" s="91">
        <v>2.2773093175102908</v>
      </c>
      <c r="R43" s="92">
        <v>54.522574957843041</v>
      </c>
      <c r="S43" s="91">
        <v>-2.9122871691839172</v>
      </c>
      <c r="T43" s="91">
        <v>138.95895934467734</v>
      </c>
      <c r="U43" s="204">
        <v>5.3452659822127657</v>
      </c>
      <c r="W43" s="181"/>
      <c r="X43" s="181"/>
      <c r="Y43" s="181"/>
      <c r="Z43" s="181"/>
      <c r="AA43" s="181"/>
      <c r="AB43" s="181"/>
      <c r="AC43" s="181"/>
      <c r="AD43" s="181"/>
      <c r="AE43" s="181"/>
      <c r="AF43" s="181"/>
      <c r="AG43" s="181"/>
      <c r="AH43" s="181"/>
      <c r="AI43" s="181"/>
      <c r="AJ43" s="181"/>
      <c r="AK43" s="181"/>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row>
    <row r="44" spans="1:139" s="1" customFormat="1" ht="15.95" customHeight="1" x14ac:dyDescent="0.2">
      <c r="B44" s="217"/>
      <c r="C44" s="198" t="s">
        <v>43</v>
      </c>
      <c r="D44" s="205">
        <v>57.023411371237458</v>
      </c>
      <c r="E44" s="107">
        <v>1.488095238094634</v>
      </c>
      <c r="F44" s="107">
        <v>54.495192307692307</v>
      </c>
      <c r="G44" s="107">
        <v>-0.52654673110618211</v>
      </c>
      <c r="H44" s="107">
        <v>104.63934331906235</v>
      </c>
      <c r="I44" s="107">
        <v>2.0253061525483287</v>
      </c>
      <c r="J44" s="213">
        <v>139.12278606640047</v>
      </c>
      <c r="K44" s="107">
        <v>7.5639217271341534</v>
      </c>
      <c r="L44" s="108">
        <v>99.027751238993261</v>
      </c>
      <c r="M44" s="107">
        <v>1.3870380927480284</v>
      </c>
      <c r="N44" s="107">
        <v>140.48868557121176</v>
      </c>
      <c r="O44" s="206">
        <v>6.092380003013985</v>
      </c>
      <c r="P44" s="213">
        <v>79.33255860977016</v>
      </c>
      <c r="Q44" s="107">
        <v>9.1645753242570933</v>
      </c>
      <c r="R44" s="108">
        <v>53.965363475672532</v>
      </c>
      <c r="S44" s="107">
        <v>0.85318795801109171</v>
      </c>
      <c r="T44" s="107">
        <v>147.0064380192542</v>
      </c>
      <c r="U44" s="206">
        <v>8.2410755024618112</v>
      </c>
      <c r="W44" s="181"/>
      <c r="X44" s="181"/>
      <c r="Y44" s="181"/>
      <c r="Z44" s="181"/>
      <c r="AA44" s="181"/>
      <c r="AB44" s="181"/>
      <c r="AC44" s="181"/>
      <c r="AD44" s="181"/>
      <c r="AE44" s="181"/>
      <c r="AF44" s="181"/>
      <c r="AG44" s="181"/>
      <c r="AH44" s="181"/>
      <c r="AI44" s="181"/>
      <c r="AJ44" s="181"/>
      <c r="AK44" s="181"/>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row>
    <row r="45" spans="1:139" s="1" customFormat="1" ht="15.95" customHeight="1" x14ac:dyDescent="0.2">
      <c r="B45" s="218"/>
      <c r="C45" s="199" t="s">
        <v>44</v>
      </c>
      <c r="D45" s="207">
        <v>53.762541806020067</v>
      </c>
      <c r="E45" s="208">
        <v>-2.279635258311139</v>
      </c>
      <c r="F45" s="208">
        <v>54.633705155260778</v>
      </c>
      <c r="G45" s="208">
        <v>-3.7169186841606066</v>
      </c>
      <c r="H45" s="208">
        <v>98.405447064584777</v>
      </c>
      <c r="I45" s="208">
        <v>1.4927684138239472</v>
      </c>
      <c r="J45" s="214">
        <v>140.92340172948602</v>
      </c>
      <c r="K45" s="208">
        <v>4.6632496593632009</v>
      </c>
      <c r="L45" s="215">
        <v>99.796590406779259</v>
      </c>
      <c r="M45" s="208">
        <v>0.8356935652673867</v>
      </c>
      <c r="N45" s="208">
        <v>141.21063771321357</v>
      </c>
      <c r="O45" s="209">
        <v>3.7958345489589731</v>
      </c>
      <c r="P45" s="214">
        <v>75.764002769280523</v>
      </c>
      <c r="Q45" s="208">
        <v>2.2773093175102908</v>
      </c>
      <c r="R45" s="215">
        <v>54.522574957843041</v>
      </c>
      <c r="S45" s="208">
        <v>-2.9122871691839172</v>
      </c>
      <c r="T45" s="208">
        <v>138.95895934467734</v>
      </c>
      <c r="U45" s="209">
        <v>5.3452659822127657</v>
      </c>
      <c r="W45" s="181"/>
      <c r="X45" s="181"/>
      <c r="Y45" s="181"/>
      <c r="Z45" s="181"/>
      <c r="AA45" s="181"/>
      <c r="AB45" s="181"/>
      <c r="AC45" s="181"/>
      <c r="AD45" s="181"/>
      <c r="AE45" s="181"/>
      <c r="AF45" s="181"/>
      <c r="AG45" s="181"/>
      <c r="AH45" s="181"/>
      <c r="AI45" s="181"/>
      <c r="AJ45" s="181"/>
      <c r="AK45" s="181"/>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row>
    <row r="46" spans="1:139" s="1" customFormat="1" ht="5.0999999999999996" customHeight="1" x14ac:dyDescent="0.2">
      <c r="A46"/>
      <c r="B46"/>
      <c r="C46" s="23"/>
      <c r="D46" s="107"/>
      <c r="E46" s="107"/>
      <c r="F46" s="107"/>
      <c r="G46" s="107"/>
      <c r="H46" s="107"/>
      <c r="I46" s="107"/>
      <c r="J46" s="108"/>
      <c r="K46" s="107"/>
      <c r="L46" s="108"/>
      <c r="M46" s="107"/>
      <c r="N46" s="107"/>
      <c r="O46" s="107"/>
      <c r="P46" s="108"/>
      <c r="Q46" s="107"/>
      <c r="R46" s="108"/>
      <c r="S46" s="107"/>
      <c r="T46" s="107"/>
      <c r="U46" s="107"/>
      <c r="W46" s="181"/>
      <c r="X46" s="181"/>
      <c r="Y46" s="181"/>
      <c r="Z46" s="181"/>
      <c r="AA46" s="181"/>
      <c r="AB46" s="181"/>
      <c r="AC46" s="181"/>
      <c r="AD46" s="181"/>
      <c r="AE46" s="181"/>
      <c r="AF46" s="181"/>
      <c r="AG46" s="181"/>
      <c r="AH46" s="181"/>
      <c r="AI46" s="181"/>
      <c r="AJ46" s="181"/>
      <c r="AK46" s="181"/>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row>
    <row r="47" spans="1:139" s="1" customFormat="1" ht="5.0999999999999996" customHeight="1" x14ac:dyDescent="0.2">
      <c r="A47"/>
      <c r="B47"/>
      <c r="C47" s="23"/>
      <c r="D47" s="107"/>
      <c r="E47" s="107"/>
      <c r="F47" s="107"/>
      <c r="G47" s="107"/>
      <c r="H47" s="107"/>
      <c r="I47" s="107"/>
      <c r="J47" s="108"/>
      <c r="K47" s="107"/>
      <c r="L47" s="108"/>
      <c r="M47" s="107"/>
      <c r="N47" s="107"/>
      <c r="O47" s="107"/>
      <c r="P47" s="108"/>
      <c r="Q47" s="107"/>
      <c r="R47" s="108"/>
      <c r="S47" s="107"/>
      <c r="T47" s="107"/>
      <c r="U47" s="107"/>
      <c r="W47" s="181"/>
      <c r="X47" s="181"/>
      <c r="Y47" s="181"/>
      <c r="Z47" s="181"/>
      <c r="AA47" s="181"/>
      <c r="AB47" s="181"/>
      <c r="AC47" s="181"/>
      <c r="AD47" s="181"/>
      <c r="AE47" s="181"/>
      <c r="AF47" s="181"/>
      <c r="AG47" s="181"/>
      <c r="AH47" s="181"/>
      <c r="AI47" s="181"/>
      <c r="AJ47" s="181"/>
      <c r="AK47" s="181"/>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row>
    <row r="48" spans="1:139" s="1" customFormat="1" ht="15.95" customHeight="1" x14ac:dyDescent="0.2">
      <c r="B48" s="216" t="s">
        <v>49</v>
      </c>
      <c r="C48" s="196" t="s">
        <v>41</v>
      </c>
      <c r="D48" s="200">
        <v>63.043478260869563</v>
      </c>
      <c r="E48" s="201">
        <v>13.281250000088502</v>
      </c>
      <c r="F48" s="201">
        <v>56.953125</v>
      </c>
      <c r="G48" s="201">
        <v>26.915041782729805</v>
      </c>
      <c r="H48" s="201">
        <v>110.69362438122502</v>
      </c>
      <c r="I48" s="201">
        <v>-10.742455418416263</v>
      </c>
      <c r="J48" s="210">
        <v>164.39970419774329</v>
      </c>
      <c r="K48" s="201">
        <v>5.658893633232922</v>
      </c>
      <c r="L48" s="211">
        <v>119.58316568653512</v>
      </c>
      <c r="M48" s="201">
        <v>-0.64107725440474606</v>
      </c>
      <c r="N48" s="201">
        <v>137.47729728842822</v>
      </c>
      <c r="O48" s="202">
        <v>6.3406191549087083</v>
      </c>
      <c r="P48" s="210">
        <v>103.64329177683815</v>
      </c>
      <c r="Q48" s="201">
        <v>19.691715443896669</v>
      </c>
      <c r="R48" s="211">
        <v>68.106349832409464</v>
      </c>
      <c r="S48" s="201">
        <v>26.101418317473964</v>
      </c>
      <c r="T48" s="201">
        <v>152.17860306988922</v>
      </c>
      <c r="U48" s="202">
        <v>-5.0829744494797451</v>
      </c>
      <c r="W48" s="181"/>
      <c r="X48" s="181"/>
      <c r="Y48" s="181"/>
      <c r="Z48" s="181"/>
      <c r="AA48" s="181"/>
      <c r="AB48" s="181"/>
      <c r="AC48" s="181"/>
      <c r="AD48" s="181"/>
      <c r="AE48" s="181"/>
      <c r="AF48" s="181"/>
      <c r="AG48" s="181"/>
      <c r="AH48" s="181"/>
      <c r="AI48" s="181"/>
      <c r="AJ48" s="181"/>
      <c r="AK48" s="181"/>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row>
    <row r="49" spans="2:139" s="1" customFormat="1" ht="15.95" customHeight="1" x14ac:dyDescent="0.2">
      <c r="B49" s="217"/>
      <c r="C49" s="197" t="s">
        <v>57</v>
      </c>
      <c r="D49" s="203">
        <v>64.799331103678924</v>
      </c>
      <c r="E49" s="91">
        <v>-9.5682613768345242</v>
      </c>
      <c r="F49" s="91">
        <v>59.38780429019041</v>
      </c>
      <c r="G49" s="91">
        <v>1.9406914986709261</v>
      </c>
      <c r="H49" s="91">
        <v>109.11218536896122</v>
      </c>
      <c r="I49" s="91">
        <v>-11.289851683772957</v>
      </c>
      <c r="J49" s="212">
        <v>208.46950809660015</v>
      </c>
      <c r="K49" s="91">
        <v>5.8290817072411745</v>
      </c>
      <c r="L49" s="92">
        <v>133.67947357286087</v>
      </c>
      <c r="M49" s="91">
        <v>-3.1827502064919888</v>
      </c>
      <c r="N49" s="91">
        <v>155.94728384602337</v>
      </c>
      <c r="O49" s="204">
        <v>9.3080850085226832</v>
      </c>
      <c r="P49" s="212">
        <v>135.08684680172669</v>
      </c>
      <c r="Q49" s="91">
        <v>-4.2969214432577729</v>
      </c>
      <c r="R49" s="92">
        <v>79.389304141607411</v>
      </c>
      <c r="S49" s="91">
        <v>-1.3038260704096469</v>
      </c>
      <c r="T49" s="91">
        <v>170.15748942802634</v>
      </c>
      <c r="U49" s="204">
        <v>-3.0326356672668164</v>
      </c>
      <c r="W49" s="181"/>
      <c r="X49" s="181"/>
      <c r="Y49" s="181"/>
      <c r="Z49" s="181"/>
      <c r="AA49" s="181"/>
      <c r="AB49" s="181"/>
      <c r="AC49" s="181"/>
      <c r="AD49" s="181"/>
      <c r="AE49" s="181"/>
      <c r="AF49" s="181"/>
      <c r="AG49" s="181"/>
      <c r="AH49" s="181"/>
      <c r="AI49" s="181"/>
      <c r="AJ49" s="181"/>
      <c r="AK49" s="181"/>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row>
    <row r="50" spans="2:139" s="1" customFormat="1" ht="15.95" customHeight="1" x14ac:dyDescent="0.2">
      <c r="B50" s="217"/>
      <c r="C50" s="198" t="s">
        <v>43</v>
      </c>
      <c r="D50" s="205">
        <v>66.053511705685622</v>
      </c>
      <c r="E50" s="107">
        <v>-1.2499999999654374</v>
      </c>
      <c r="F50" s="107">
        <v>67.644230769230774</v>
      </c>
      <c r="G50" s="107">
        <v>16.377171215880892</v>
      </c>
      <c r="H50" s="107">
        <v>97.648403943062249</v>
      </c>
      <c r="I50" s="107">
        <v>-15.146588486087493</v>
      </c>
      <c r="J50" s="213">
        <v>200.01917938129657</v>
      </c>
      <c r="K50" s="107">
        <v>2.7548458483568985</v>
      </c>
      <c r="L50" s="108">
        <v>130.68456262120586</v>
      </c>
      <c r="M50" s="107">
        <v>-5.317184695860675</v>
      </c>
      <c r="N50" s="107">
        <v>153.05494036129477</v>
      </c>
      <c r="O50" s="206">
        <v>8.5253385403493152</v>
      </c>
      <c r="P50" s="213">
        <v>132.11969206624104</v>
      </c>
      <c r="Q50" s="107">
        <v>1.4704102752662511</v>
      </c>
      <c r="R50" s="108">
        <v>88.400567119248393</v>
      </c>
      <c r="S50" s="107">
        <v>10.189182078473296</v>
      </c>
      <c r="T50" s="107">
        <v>149.45570641881727</v>
      </c>
      <c r="U50" s="206">
        <v>-7.9125478914581056</v>
      </c>
      <c r="W50" s="181"/>
      <c r="X50" s="181"/>
      <c r="Y50" s="181"/>
      <c r="Z50" s="181"/>
      <c r="AA50" s="181"/>
      <c r="AB50" s="181"/>
      <c r="AC50" s="181"/>
      <c r="AD50" s="181"/>
      <c r="AE50" s="181"/>
      <c r="AF50" s="181"/>
      <c r="AG50" s="181"/>
      <c r="AH50" s="181"/>
      <c r="AI50" s="181"/>
      <c r="AJ50" s="181"/>
      <c r="AK50" s="181"/>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row>
    <row r="51" spans="2:139" s="1" customFormat="1" ht="15.95" customHeight="1" x14ac:dyDescent="0.2">
      <c r="B51" s="218"/>
      <c r="C51" s="199" t="s">
        <v>44</v>
      </c>
      <c r="D51" s="207">
        <v>64.799331103678924</v>
      </c>
      <c r="E51" s="208">
        <v>-9.5682613768345242</v>
      </c>
      <c r="F51" s="208">
        <v>59.38780429019041</v>
      </c>
      <c r="G51" s="208">
        <v>1.9406914986709261</v>
      </c>
      <c r="H51" s="208">
        <v>109.11218536896122</v>
      </c>
      <c r="I51" s="208">
        <v>-11.289851683772957</v>
      </c>
      <c r="J51" s="214">
        <v>208.46950809660015</v>
      </c>
      <c r="K51" s="208">
        <v>5.8290817072411745</v>
      </c>
      <c r="L51" s="215">
        <v>133.67947357286087</v>
      </c>
      <c r="M51" s="208">
        <v>-3.1827502064919888</v>
      </c>
      <c r="N51" s="208">
        <v>155.94728384602337</v>
      </c>
      <c r="O51" s="209">
        <v>9.3080850085226832</v>
      </c>
      <c r="P51" s="214">
        <v>135.08684680172669</v>
      </c>
      <c r="Q51" s="208">
        <v>-4.2969214432577729</v>
      </c>
      <c r="R51" s="215">
        <v>79.389304141607411</v>
      </c>
      <c r="S51" s="208">
        <v>-1.3038260704096469</v>
      </c>
      <c r="T51" s="208">
        <v>170.15748942802634</v>
      </c>
      <c r="U51" s="209">
        <v>-3.0326356672668164</v>
      </c>
      <c r="W51" s="181"/>
      <c r="X51" s="181"/>
      <c r="Y51" s="181"/>
      <c r="Z51" s="181"/>
      <c r="AA51" s="181"/>
      <c r="AB51" s="181"/>
      <c r="AC51" s="181"/>
      <c r="AD51" s="181"/>
      <c r="AE51" s="181"/>
      <c r="AF51" s="181"/>
      <c r="AG51" s="181"/>
      <c r="AH51" s="181"/>
      <c r="AI51" s="181"/>
      <c r="AJ51" s="181"/>
      <c r="AK51" s="18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row>
    <row r="52" spans="2:139" s="1" customFormat="1" ht="5.0999999999999996" customHeight="1" x14ac:dyDescent="0.2">
      <c r="B52"/>
      <c r="C52" s="23"/>
      <c r="D52" s="107"/>
      <c r="E52" s="107"/>
      <c r="F52" s="107"/>
      <c r="G52" s="107"/>
      <c r="H52" s="107"/>
      <c r="I52" s="107"/>
      <c r="J52" s="108"/>
      <c r="K52" s="107"/>
      <c r="L52" s="108"/>
      <c r="M52" s="107"/>
      <c r="N52" s="107"/>
      <c r="O52" s="107"/>
      <c r="P52" s="108"/>
      <c r="Q52" s="107"/>
      <c r="R52" s="108"/>
      <c r="S52" s="107"/>
      <c r="T52" s="107"/>
      <c r="U52" s="107"/>
      <c r="W52" s="181"/>
      <c r="X52" s="181"/>
      <c r="Y52" s="181"/>
      <c r="Z52" s="181"/>
      <c r="AA52" s="181"/>
      <c r="AB52" s="181"/>
      <c r="AC52" s="181"/>
      <c r="AD52" s="181"/>
      <c r="AE52" s="181"/>
      <c r="AF52" s="181"/>
      <c r="AG52" s="181"/>
      <c r="AH52" s="181"/>
      <c r="AI52" s="181"/>
      <c r="AJ52" s="181"/>
      <c r="AK52" s="181"/>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row>
    <row r="53" spans="2:139" s="1" customFormat="1" ht="5.0999999999999996" customHeight="1" x14ac:dyDescent="0.2">
      <c r="B53"/>
      <c r="C53" s="23"/>
      <c r="D53" s="107"/>
      <c r="E53" s="107"/>
      <c r="F53" s="107"/>
      <c r="G53" s="107"/>
      <c r="H53" s="107"/>
      <c r="I53" s="107"/>
      <c r="J53" s="108"/>
      <c r="K53" s="107"/>
      <c r="L53" s="108"/>
      <c r="M53" s="107"/>
      <c r="N53" s="107"/>
      <c r="O53" s="107"/>
      <c r="P53" s="108"/>
      <c r="Q53" s="107"/>
      <c r="R53" s="108"/>
      <c r="S53" s="107"/>
      <c r="T53" s="107"/>
      <c r="U53" s="107"/>
      <c r="W53" s="181"/>
      <c r="X53" s="181"/>
      <c r="Y53" s="181"/>
      <c r="Z53" s="181"/>
      <c r="AA53" s="181"/>
      <c r="AB53" s="181"/>
      <c r="AC53" s="181"/>
      <c r="AD53" s="181"/>
      <c r="AE53" s="181"/>
      <c r="AF53" s="181"/>
      <c r="AG53" s="181"/>
      <c r="AH53" s="181"/>
      <c r="AI53" s="181"/>
      <c r="AJ53" s="181"/>
      <c r="AK53" s="181"/>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row>
    <row r="54" spans="2:139" s="1" customFormat="1" ht="15.95" customHeight="1" x14ac:dyDescent="0.2">
      <c r="B54" s="216" t="s">
        <v>50</v>
      </c>
      <c r="C54" s="196" t="s">
        <v>41</v>
      </c>
      <c r="D54" s="200">
        <v>66.304347826086953</v>
      </c>
      <c r="E54" s="201">
        <v>8.1560283687713149</v>
      </c>
      <c r="F54" s="201">
        <v>58.671875</v>
      </c>
      <c r="G54" s="201">
        <v>21.285529715762273</v>
      </c>
      <c r="H54" s="201">
        <v>113.0087419672321</v>
      </c>
      <c r="I54" s="201">
        <v>-10.825282601910361</v>
      </c>
      <c r="J54" s="210">
        <v>180.76920858787264</v>
      </c>
      <c r="K54" s="201">
        <v>2.0345871641693209</v>
      </c>
      <c r="L54" s="211">
        <v>118.55851899716284</v>
      </c>
      <c r="M54" s="201">
        <v>-3.8463179467872477</v>
      </c>
      <c r="N54" s="201">
        <v>152.472559641321</v>
      </c>
      <c r="O54" s="202">
        <v>6.116151753491895</v>
      </c>
      <c r="P54" s="210">
        <v>119.85784482456774</v>
      </c>
      <c r="Q54" s="201">
        <v>10.356557039330504</v>
      </c>
      <c r="R54" s="211">
        <v>69.560506067866626</v>
      </c>
      <c r="S54" s="201">
        <v>16.620502619524203</v>
      </c>
      <c r="T54" s="201">
        <v>172.30732149586586</v>
      </c>
      <c r="U54" s="202">
        <v>-5.3712215601805067</v>
      </c>
      <c r="W54" s="181"/>
      <c r="X54" s="181"/>
      <c r="Y54" s="181"/>
      <c r="Z54" s="181"/>
      <c r="AA54" s="181"/>
      <c r="AB54" s="181"/>
      <c r="AC54" s="181"/>
      <c r="AD54" s="181"/>
      <c r="AE54" s="181"/>
      <c r="AF54" s="181"/>
      <c r="AG54" s="181"/>
      <c r="AH54" s="181"/>
      <c r="AI54" s="181"/>
      <c r="AJ54" s="181"/>
      <c r="AK54" s="181"/>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row>
    <row r="55" spans="2:139" s="1" customFormat="1" ht="15.95" customHeight="1" x14ac:dyDescent="0.2">
      <c r="B55" s="217"/>
      <c r="C55" s="197" t="s">
        <v>57</v>
      </c>
      <c r="D55" s="203">
        <v>69.565217391304344</v>
      </c>
      <c r="E55" s="91">
        <v>-8.3700440528977467</v>
      </c>
      <c r="F55" s="91">
        <v>61.653410460351893</v>
      </c>
      <c r="G55" s="91">
        <v>2.683690327306981</v>
      </c>
      <c r="H55" s="91">
        <v>112.83271577650372</v>
      </c>
      <c r="I55" s="91">
        <v>-10.764839425802069</v>
      </c>
      <c r="J55" s="212">
        <v>213.45911620410428</v>
      </c>
      <c r="K55" s="91">
        <v>4.7684595033570965</v>
      </c>
      <c r="L55" s="92">
        <v>135.57031184359553</v>
      </c>
      <c r="M55" s="91">
        <v>-3.008055463848593</v>
      </c>
      <c r="N55" s="91">
        <v>157.45269985832908</v>
      </c>
      <c r="O55" s="204">
        <v>8.0176915767453156</v>
      </c>
      <c r="P55" s="212">
        <v>148.49329822894211</v>
      </c>
      <c r="Q55" s="91">
        <v>-4.0007067105759226</v>
      </c>
      <c r="R55" s="92">
        <v>83.583720823310998</v>
      </c>
      <c r="S55" s="91">
        <v>-0.40509203008683226</v>
      </c>
      <c r="T55" s="91">
        <v>177.65815731374781</v>
      </c>
      <c r="U55" s="204">
        <v>-3.610239472867494</v>
      </c>
      <c r="W55" s="181"/>
      <c r="X55" s="181"/>
      <c r="Y55" s="181"/>
      <c r="Z55" s="181"/>
      <c r="AA55" s="181"/>
      <c r="AB55" s="181"/>
      <c r="AC55" s="181"/>
      <c r="AD55" s="181"/>
      <c r="AE55" s="181"/>
      <c r="AF55" s="181"/>
      <c r="AG55" s="181"/>
      <c r="AH55" s="181"/>
      <c r="AI55" s="181"/>
      <c r="AJ55" s="181"/>
      <c r="AK55" s="181"/>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row>
    <row r="56" spans="2:139" s="1" customFormat="1" ht="15.95" customHeight="1" x14ac:dyDescent="0.2">
      <c r="B56" s="217"/>
      <c r="C56" s="198" t="s">
        <v>43</v>
      </c>
      <c r="D56" s="205">
        <v>76.588628762541802</v>
      </c>
      <c r="E56" s="107">
        <v>3.3860045147123605</v>
      </c>
      <c r="F56" s="107">
        <v>72.71634615384616</v>
      </c>
      <c r="G56" s="107">
        <v>17.658498638632711</v>
      </c>
      <c r="H56" s="107">
        <v>105.3251886454136</v>
      </c>
      <c r="I56" s="107">
        <v>-12.130440460352943</v>
      </c>
      <c r="J56" s="213">
        <v>205.80835890520623</v>
      </c>
      <c r="K56" s="107">
        <v>-1.1996414085173559</v>
      </c>
      <c r="L56" s="108">
        <v>133.71596955905852</v>
      </c>
      <c r="M56" s="107">
        <v>-3.8007789862451742</v>
      </c>
      <c r="N56" s="107">
        <v>153.91456950416287</v>
      </c>
      <c r="O56" s="206">
        <v>2.7039071109747272</v>
      </c>
      <c r="P56" s="213">
        <v>157.62579996418805</v>
      </c>
      <c r="Q56" s="107">
        <v>2.1457431938825717</v>
      </c>
      <c r="R56" s="108">
        <v>97.233367287536552</v>
      </c>
      <c r="S56" s="107">
        <v>13.186559146881292</v>
      </c>
      <c r="T56" s="107">
        <v>162.11081068304409</v>
      </c>
      <c r="U56" s="206">
        <v>-9.7545291916014065</v>
      </c>
      <c r="W56" s="181"/>
      <c r="X56" s="181"/>
      <c r="Y56" s="181"/>
      <c r="Z56" s="181"/>
      <c r="AA56" s="181"/>
      <c r="AB56" s="181"/>
      <c r="AC56" s="181"/>
      <c r="AD56" s="181"/>
      <c r="AE56" s="181"/>
      <c r="AF56" s="181"/>
      <c r="AG56" s="181"/>
      <c r="AH56" s="181"/>
      <c r="AI56" s="181"/>
      <c r="AJ56" s="181"/>
      <c r="AK56" s="181"/>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row>
    <row r="57" spans="2:139" s="1" customFormat="1" ht="15.95" customHeight="1" x14ac:dyDescent="0.2">
      <c r="B57" s="218"/>
      <c r="C57" s="199" t="s">
        <v>44</v>
      </c>
      <c r="D57" s="207">
        <v>69.565217391304344</v>
      </c>
      <c r="E57" s="208">
        <v>-8.3700440528977467</v>
      </c>
      <c r="F57" s="208">
        <v>61.653410460351893</v>
      </c>
      <c r="G57" s="208">
        <v>2.683690327306981</v>
      </c>
      <c r="H57" s="208">
        <v>112.83271577650372</v>
      </c>
      <c r="I57" s="208">
        <v>-10.764839425802069</v>
      </c>
      <c r="J57" s="214">
        <v>213.45911620410428</v>
      </c>
      <c r="K57" s="208">
        <v>4.7684595033570965</v>
      </c>
      <c r="L57" s="215">
        <v>135.57031184359553</v>
      </c>
      <c r="M57" s="208">
        <v>-3.008055463848593</v>
      </c>
      <c r="N57" s="208">
        <v>157.45269985832908</v>
      </c>
      <c r="O57" s="209">
        <v>8.0176915767453156</v>
      </c>
      <c r="P57" s="214">
        <v>148.49329822894211</v>
      </c>
      <c r="Q57" s="208">
        <v>-4.0007067105759226</v>
      </c>
      <c r="R57" s="215">
        <v>83.583720823310998</v>
      </c>
      <c r="S57" s="208">
        <v>-0.40509203008683226</v>
      </c>
      <c r="T57" s="208">
        <v>177.65815731374781</v>
      </c>
      <c r="U57" s="209">
        <v>-3.610239472867494</v>
      </c>
      <c r="W57" s="181"/>
      <c r="X57" s="181"/>
      <c r="Y57" s="181"/>
      <c r="Z57" s="181"/>
      <c r="AA57" s="181"/>
      <c r="AB57" s="181"/>
      <c r="AC57" s="181"/>
      <c r="AD57" s="181"/>
      <c r="AE57" s="181"/>
      <c r="AF57" s="181"/>
      <c r="AG57" s="181"/>
      <c r="AH57" s="181"/>
      <c r="AI57" s="181"/>
      <c r="AJ57" s="181"/>
      <c r="AK57" s="181"/>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row>
    <row r="58" spans="2:139" s="1" customFormat="1" ht="5.0999999999999996" customHeight="1" x14ac:dyDescent="0.2">
      <c r="B58"/>
      <c r="C58" s="23"/>
      <c r="D58" s="107"/>
      <c r="E58" s="107"/>
      <c r="F58" s="107"/>
      <c r="G58" s="107"/>
      <c r="H58" s="107"/>
      <c r="I58" s="107"/>
      <c r="J58" s="108"/>
      <c r="K58" s="107"/>
      <c r="L58" s="108"/>
      <c r="M58" s="107"/>
      <c r="N58" s="107"/>
      <c r="O58" s="107"/>
      <c r="P58" s="108"/>
      <c r="Q58" s="107"/>
      <c r="R58" s="108"/>
      <c r="S58" s="107"/>
      <c r="T58" s="107"/>
      <c r="U58" s="107"/>
      <c r="W58" s="181"/>
      <c r="X58" s="181"/>
      <c r="Y58" s="181"/>
      <c r="Z58" s="181"/>
      <c r="AA58" s="181"/>
      <c r="AB58" s="181"/>
      <c r="AC58" s="181"/>
      <c r="AD58" s="181"/>
      <c r="AE58" s="181"/>
      <c r="AF58" s="181"/>
      <c r="AG58" s="181"/>
      <c r="AH58" s="181"/>
      <c r="AI58" s="181"/>
      <c r="AJ58" s="181"/>
      <c r="AK58" s="181"/>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row>
    <row r="59" spans="2:139" s="1" customFormat="1" ht="15.95" customHeight="1" x14ac:dyDescent="0.2">
      <c r="B59" s="528" t="s">
        <v>56</v>
      </c>
      <c r="C59" s="529"/>
      <c r="D59" s="305"/>
      <c r="E59" s="306"/>
      <c r="F59" s="306"/>
      <c r="G59" s="306"/>
      <c r="H59" s="306"/>
      <c r="I59" s="306"/>
      <c r="J59" s="306"/>
      <c r="K59" s="306"/>
      <c r="L59" s="306"/>
      <c r="M59" s="306"/>
      <c r="N59" s="306"/>
      <c r="O59" s="306"/>
      <c r="P59" s="306"/>
      <c r="Q59" s="306"/>
      <c r="R59" s="306"/>
      <c r="S59" s="306"/>
      <c r="T59" s="306"/>
      <c r="U59" s="307"/>
      <c r="W59" s="181"/>
      <c r="X59" s="181"/>
      <c r="Y59" s="181"/>
      <c r="Z59" s="181"/>
      <c r="AA59" s="181"/>
      <c r="AB59" s="181"/>
      <c r="AC59" s="181"/>
      <c r="AD59" s="181"/>
      <c r="AE59" s="181"/>
      <c r="AF59" s="181"/>
      <c r="AG59" s="181"/>
      <c r="AH59" s="181"/>
      <c r="AI59" s="181"/>
      <c r="AJ59" s="181"/>
      <c r="AK59" s="181"/>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row>
    <row r="60" spans="2:139" ht="15.95" customHeight="1" x14ac:dyDescent="0.2">
      <c r="B60" s="233" t="s">
        <v>39</v>
      </c>
      <c r="C60" s="237" t="s">
        <v>41</v>
      </c>
      <c r="D60" s="152">
        <v>46.975425330812854</v>
      </c>
      <c r="E60" s="160">
        <v>-0.92082779576451279</v>
      </c>
      <c r="F60" s="160">
        <v>39.347826086956523</v>
      </c>
      <c r="G60" s="160">
        <v>-1.6304347826086956</v>
      </c>
      <c r="H60" s="160">
        <v>119.38505885165766</v>
      </c>
      <c r="I60" s="153">
        <v>0.72136842858876193</v>
      </c>
      <c r="J60" s="219">
        <v>131.72191320994227</v>
      </c>
      <c r="K60" s="160">
        <v>-0.33704124784767714</v>
      </c>
      <c r="L60" s="220">
        <v>93.419176259546489</v>
      </c>
      <c r="M60" s="160">
        <v>0.47536379433520881</v>
      </c>
      <c r="N60" s="160">
        <v>141.00093630032109</v>
      </c>
      <c r="O60" s="153">
        <v>-0.80856143378649126</v>
      </c>
      <c r="P60" s="219">
        <v>61.876928984254548</v>
      </c>
      <c r="Q60" s="160">
        <v>-1.2547654739748819</v>
      </c>
      <c r="R60" s="220">
        <v>36.758415006473726</v>
      </c>
      <c r="S60" s="160">
        <v>-1.1628214849734078</v>
      </c>
      <c r="T60" s="160">
        <v>168.33405078350859</v>
      </c>
      <c r="U60" s="153">
        <v>-9.302571208073647E-2</v>
      </c>
    </row>
    <row r="61" spans="2:139" ht="15.95" customHeight="1" x14ac:dyDescent="0.2">
      <c r="B61" s="234" t="s">
        <v>66</v>
      </c>
      <c r="C61" s="197" t="s">
        <v>57</v>
      </c>
      <c r="D61" s="154">
        <v>47.270162628609363</v>
      </c>
      <c r="E61" s="84">
        <v>0.28725437684752186</v>
      </c>
      <c r="F61" s="84">
        <v>47.487710653159347</v>
      </c>
      <c r="G61" s="84">
        <v>-2.2242975605278734</v>
      </c>
      <c r="H61" s="84">
        <v>99.541885633991953</v>
      </c>
      <c r="I61" s="155">
        <v>2.5686871837402072</v>
      </c>
      <c r="J61" s="221">
        <v>140.01672688900126</v>
      </c>
      <c r="K61" s="84">
        <v>8.3600752929435984</v>
      </c>
      <c r="L61" s="93">
        <v>100.33251320355475</v>
      </c>
      <c r="M61" s="84">
        <v>2.4338073110891338</v>
      </c>
      <c r="N61" s="84">
        <v>139.55269574965394</v>
      </c>
      <c r="O61" s="155">
        <v>5.7854610087490972</v>
      </c>
      <c r="P61" s="221">
        <v>66.186134507686717</v>
      </c>
      <c r="Q61" s="84">
        <v>8.6713443519711575</v>
      </c>
      <c r="R61" s="93">
        <v>47.64561356114698</v>
      </c>
      <c r="S61" s="84">
        <v>0.15537463382223912</v>
      </c>
      <c r="T61" s="84">
        <v>138.91338480259182</v>
      </c>
      <c r="U61" s="155">
        <v>8.5027585883118419</v>
      </c>
    </row>
    <row r="62" spans="2:139" ht="15.95" customHeight="1" x14ac:dyDescent="0.2">
      <c r="B62" s="234"/>
      <c r="C62" s="198" t="s">
        <v>43</v>
      </c>
      <c r="D62" s="156">
        <v>51.712779973649539</v>
      </c>
      <c r="E62" s="105">
        <v>-1.8136335209071195</v>
      </c>
      <c r="F62" s="105">
        <v>47.054924242424242</v>
      </c>
      <c r="G62" s="105">
        <v>-2.2427700177676222</v>
      </c>
      <c r="H62" s="105">
        <v>109.89876363896568</v>
      </c>
      <c r="I62" s="157">
        <v>0.43898185018831781</v>
      </c>
      <c r="J62" s="222">
        <v>131.60713106102128</v>
      </c>
      <c r="K62" s="105">
        <v>1.6508429929480759</v>
      </c>
      <c r="L62" s="127">
        <v>96.515195498870469</v>
      </c>
      <c r="M62" s="105">
        <v>-0.25810318048414704</v>
      </c>
      <c r="N62" s="105">
        <v>136.35897475079062</v>
      </c>
      <c r="O62" s="157">
        <v>1.913885974006565</v>
      </c>
      <c r="P62" s="222">
        <v>68.057706115218508</v>
      </c>
      <c r="Q62" s="105">
        <v>-0.19273076986270551</v>
      </c>
      <c r="R62" s="127">
        <v>45.415152124421148</v>
      </c>
      <c r="S62" s="105">
        <v>-2.4950845374862429</v>
      </c>
      <c r="T62" s="105">
        <v>149.85682736192675</v>
      </c>
      <c r="U62" s="157">
        <v>2.3612694362667175</v>
      </c>
    </row>
    <row r="63" spans="2:139" ht="15.95" customHeight="1" x14ac:dyDescent="0.2">
      <c r="B63" s="235"/>
      <c r="C63" s="238" t="s">
        <v>44</v>
      </c>
      <c r="D63" s="158">
        <v>47.270162628609363</v>
      </c>
      <c r="E63" s="161">
        <v>0.28725437684752186</v>
      </c>
      <c r="F63" s="161">
        <v>47.487710653159347</v>
      </c>
      <c r="G63" s="161">
        <v>-2.2242975605278734</v>
      </c>
      <c r="H63" s="161">
        <v>99.541885633991953</v>
      </c>
      <c r="I63" s="159">
        <v>2.5686871837402072</v>
      </c>
      <c r="J63" s="223">
        <v>140.01672688900126</v>
      </c>
      <c r="K63" s="161">
        <v>8.3600752929435984</v>
      </c>
      <c r="L63" s="224">
        <v>100.33251320355475</v>
      </c>
      <c r="M63" s="161">
        <v>2.4338073110891338</v>
      </c>
      <c r="N63" s="161">
        <v>139.55269574965394</v>
      </c>
      <c r="O63" s="159">
        <v>5.7854610087490972</v>
      </c>
      <c r="P63" s="223">
        <v>66.186134507686717</v>
      </c>
      <c r="Q63" s="161">
        <v>8.6713443519711575</v>
      </c>
      <c r="R63" s="224">
        <v>47.64561356114698</v>
      </c>
      <c r="S63" s="161">
        <v>0.15537463382223912</v>
      </c>
      <c r="T63" s="161">
        <v>138.91338480259182</v>
      </c>
      <c r="U63" s="159">
        <v>8.5027585883118419</v>
      </c>
    </row>
    <row r="64" spans="2:139" ht="5.0999999999999996" customHeight="1" x14ac:dyDescent="0.2">
      <c r="D64" s="105"/>
      <c r="E64" s="105"/>
      <c r="F64" s="105"/>
      <c r="G64" s="105"/>
      <c r="H64" s="105"/>
      <c r="I64" s="105"/>
      <c r="J64" s="105"/>
      <c r="K64" s="105"/>
      <c r="L64" s="105"/>
      <c r="M64" s="105"/>
      <c r="N64" s="105"/>
      <c r="O64" s="105"/>
      <c r="P64" s="105"/>
      <c r="Q64" s="105"/>
      <c r="R64" s="105"/>
      <c r="S64" s="105"/>
      <c r="T64" s="105"/>
      <c r="U64" s="105"/>
    </row>
    <row r="65" spans="2:21" ht="5.0999999999999996" customHeight="1" x14ac:dyDescent="0.2">
      <c r="D65" s="105"/>
      <c r="E65" s="105"/>
      <c r="F65" s="105"/>
      <c r="G65" s="105"/>
      <c r="H65" s="105"/>
      <c r="I65" s="105"/>
      <c r="J65" s="105"/>
      <c r="K65" s="105"/>
      <c r="L65" s="105"/>
      <c r="M65" s="105"/>
      <c r="N65" s="105"/>
      <c r="O65" s="105"/>
      <c r="P65" s="105"/>
      <c r="Q65" s="105"/>
      <c r="R65" s="105"/>
      <c r="S65" s="105"/>
      <c r="T65" s="105"/>
      <c r="U65" s="105"/>
    </row>
    <row r="66" spans="2:21" ht="15.95" customHeight="1" x14ac:dyDescent="0.2">
      <c r="B66" s="236" t="s">
        <v>51</v>
      </c>
      <c r="C66" s="237" t="s">
        <v>41</v>
      </c>
      <c r="D66" s="152">
        <v>64.673913043478265</v>
      </c>
      <c r="E66" s="160">
        <v>10.594795538967675</v>
      </c>
      <c r="F66" s="160">
        <v>57.8125</v>
      </c>
      <c r="G66" s="160">
        <v>23.994638069705093</v>
      </c>
      <c r="H66" s="160">
        <v>111.86839012925969</v>
      </c>
      <c r="I66" s="153">
        <v>-10.806791922048479</v>
      </c>
      <c r="J66" s="219">
        <v>172.79079468343986</v>
      </c>
      <c r="K66" s="160">
        <v>3.5289734272412017</v>
      </c>
      <c r="L66" s="220">
        <v>119.06322672456311</v>
      </c>
      <c r="M66" s="160">
        <v>-2.3136641858273621</v>
      </c>
      <c r="N66" s="160">
        <v>145.1252409638744</v>
      </c>
      <c r="O66" s="153">
        <v>5.9810182912015621</v>
      </c>
      <c r="P66" s="219">
        <v>111.75056830070295</v>
      </c>
      <c r="Q66" s="160">
        <v>14.497656485556449</v>
      </c>
      <c r="R66" s="220">
        <v>68.833427950138045</v>
      </c>
      <c r="S66" s="160">
        <v>21.125818536225236</v>
      </c>
      <c r="T66" s="160">
        <v>162.34927073763527</v>
      </c>
      <c r="U66" s="153">
        <v>-5.4721298322302943</v>
      </c>
    </row>
    <row r="67" spans="2:21" ht="15.95" customHeight="1" x14ac:dyDescent="0.2">
      <c r="B67" s="234" t="s">
        <v>54</v>
      </c>
      <c r="C67" s="197" t="s">
        <v>57</v>
      </c>
      <c r="D67" s="154">
        <v>67.182274247491634</v>
      </c>
      <c r="E67" s="84">
        <v>-8.9518413598224811</v>
      </c>
      <c r="F67" s="84">
        <v>60.520607375271148</v>
      </c>
      <c r="G67" s="84">
        <v>2.3177959587624111</v>
      </c>
      <c r="H67" s="84">
        <v>111.00727035153722</v>
      </c>
      <c r="I67" s="155">
        <v>-11.014347223747629</v>
      </c>
      <c r="J67" s="221">
        <v>211.05280239992524</v>
      </c>
      <c r="K67" s="84">
        <v>5.2826997021299116</v>
      </c>
      <c r="L67" s="93">
        <v>134.64258872549712</v>
      </c>
      <c r="M67" s="84">
        <v>-3.0910803679330381</v>
      </c>
      <c r="N67" s="84">
        <v>156.750404457987</v>
      </c>
      <c r="O67" s="155">
        <v>8.640876507377838</v>
      </c>
      <c r="P67" s="221">
        <v>141.7900725153344</v>
      </c>
      <c r="Q67" s="84">
        <v>-4.1420405544987462</v>
      </c>
      <c r="R67" s="93">
        <v>81.486512482459204</v>
      </c>
      <c r="S67" s="84">
        <v>-0.84492934503082706</v>
      </c>
      <c r="T67" s="84">
        <v>174.00434525380524</v>
      </c>
      <c r="U67" s="155">
        <v>-3.3252068580167977</v>
      </c>
    </row>
    <row r="68" spans="2:21" ht="15.95" customHeight="1" x14ac:dyDescent="0.2">
      <c r="B68" s="234"/>
      <c r="C68" s="198" t="s">
        <v>43</v>
      </c>
      <c r="D68" s="231">
        <v>71.321070234113719</v>
      </c>
      <c r="E68" s="41">
        <v>1.1862396203687524</v>
      </c>
      <c r="F68" s="41">
        <v>70.180288461538467</v>
      </c>
      <c r="G68" s="41">
        <v>17.037482461400099</v>
      </c>
      <c r="H68" s="41">
        <v>101.62550168661608</v>
      </c>
      <c r="I68" s="226">
        <v>-13.54373189477824</v>
      </c>
      <c r="J68" s="225">
        <v>203.12755478803822</v>
      </c>
      <c r="K68" s="41">
        <v>0.64282465002965783</v>
      </c>
      <c r="L68" s="109">
        <v>132.25503804285415</v>
      </c>
      <c r="M68" s="41">
        <v>-4.5270787763942186</v>
      </c>
      <c r="N68" s="41">
        <v>153.58776330482706</v>
      </c>
      <c r="O68" s="226">
        <v>5.4150468637395228</v>
      </c>
      <c r="P68" s="225">
        <v>144.87274601521455</v>
      </c>
      <c r="Q68" s="41">
        <v>1.8366897111809644</v>
      </c>
      <c r="R68" s="109">
        <v>92.816967203392466</v>
      </c>
      <c r="S68" s="41">
        <v>11.73910343244045</v>
      </c>
      <c r="T68" s="41">
        <v>156.08433498773883</v>
      </c>
      <c r="U68" s="226">
        <v>-8.8620844602593696</v>
      </c>
    </row>
    <row r="69" spans="2:21" ht="15.95" customHeight="1" x14ac:dyDescent="0.2">
      <c r="B69" s="235"/>
      <c r="C69" s="238" t="s">
        <v>44</v>
      </c>
      <c r="D69" s="232">
        <v>67.182274247491634</v>
      </c>
      <c r="E69" s="228">
        <v>-8.9518413598224811</v>
      </c>
      <c r="F69" s="228">
        <v>60.520607375271148</v>
      </c>
      <c r="G69" s="228">
        <v>2.3177959587624111</v>
      </c>
      <c r="H69" s="228">
        <v>111.00727035153722</v>
      </c>
      <c r="I69" s="230">
        <v>-11.014347223747629</v>
      </c>
      <c r="J69" s="227">
        <v>211.05280239992524</v>
      </c>
      <c r="K69" s="228">
        <v>5.2826997021299116</v>
      </c>
      <c r="L69" s="229">
        <v>134.64258872549712</v>
      </c>
      <c r="M69" s="228">
        <v>-3.0910803679330381</v>
      </c>
      <c r="N69" s="228">
        <v>156.750404457987</v>
      </c>
      <c r="O69" s="230">
        <v>8.640876507377838</v>
      </c>
      <c r="P69" s="227">
        <v>141.7900725153344</v>
      </c>
      <c r="Q69" s="228">
        <v>-4.1420405544987462</v>
      </c>
      <c r="R69" s="229">
        <v>81.486512482459204</v>
      </c>
      <c r="S69" s="228">
        <v>-0.84492934503082706</v>
      </c>
      <c r="T69" s="228">
        <v>174.00434525380524</v>
      </c>
      <c r="U69" s="230">
        <v>-3.3252068580167977</v>
      </c>
    </row>
    <row r="70" spans="2:21" ht="5.0999999999999996" customHeight="1" x14ac:dyDescent="0.2">
      <c r="D70" s="41"/>
      <c r="E70" s="41"/>
      <c r="F70" s="41"/>
      <c r="G70" s="41"/>
      <c r="H70" s="41"/>
      <c r="I70" s="41"/>
      <c r="J70" s="109"/>
      <c r="K70" s="41"/>
      <c r="L70" s="109"/>
      <c r="M70" s="41"/>
      <c r="N70" s="41"/>
      <c r="O70" s="41"/>
      <c r="P70" s="109"/>
      <c r="Q70" s="41"/>
      <c r="R70" s="109"/>
      <c r="S70" s="41"/>
      <c r="T70" s="41"/>
      <c r="U70" s="41"/>
    </row>
    <row r="71" spans="2:21" ht="5.0999999999999996" customHeight="1" x14ac:dyDescent="0.2">
      <c r="D71" s="41"/>
      <c r="E71" s="41"/>
      <c r="F71" s="41"/>
      <c r="G71" s="41"/>
      <c r="H71" s="41"/>
      <c r="I71" s="41"/>
      <c r="J71" s="109"/>
      <c r="K71" s="41"/>
      <c r="L71" s="109"/>
      <c r="M71" s="41"/>
      <c r="N71" s="41"/>
      <c r="O71" s="41"/>
      <c r="P71" s="109"/>
      <c r="Q71" s="41"/>
      <c r="R71" s="109"/>
      <c r="S71" s="41"/>
      <c r="T71" s="41"/>
      <c r="U71" s="41"/>
    </row>
    <row r="72" spans="2:21" ht="15.95" customHeight="1" x14ac:dyDescent="0.2">
      <c r="B72" s="236" t="s">
        <v>12</v>
      </c>
      <c r="C72" s="237" t="s">
        <v>41</v>
      </c>
      <c r="D72" s="152">
        <v>51.542776998597475</v>
      </c>
      <c r="E72" s="160">
        <v>1.1004126547964275</v>
      </c>
      <c r="F72" s="160">
        <v>44.10282258064516</v>
      </c>
      <c r="G72" s="160">
        <v>4.6650717703189031</v>
      </c>
      <c r="H72" s="160">
        <v>116.86956521751098</v>
      </c>
      <c r="I72" s="153">
        <v>-3.4057771662959841</v>
      </c>
      <c r="J72" s="219">
        <v>145.0204081632653</v>
      </c>
      <c r="K72" s="160">
        <v>7.9364753851151866E-4</v>
      </c>
      <c r="L72" s="220">
        <v>102.11554514285714</v>
      </c>
      <c r="M72" s="160">
        <v>-1.1416781063997146</v>
      </c>
      <c r="N72" s="160">
        <v>142.01599566483677</v>
      </c>
      <c r="O72" s="153">
        <v>1.155665736609591</v>
      </c>
      <c r="P72" s="219">
        <v>74.747545582047692</v>
      </c>
      <c r="Q72" s="160">
        <v>1.1012150356448775</v>
      </c>
      <c r="R72" s="220">
        <v>45.035837701612905</v>
      </c>
      <c r="S72" s="160">
        <v>3.4701335608207633</v>
      </c>
      <c r="T72" s="160">
        <v>165.97347667276122</v>
      </c>
      <c r="U72" s="153">
        <v>-2.2894708294847348</v>
      </c>
    </row>
    <row r="73" spans="2:21" ht="15.95" customHeight="1" x14ac:dyDescent="0.2">
      <c r="B73" s="234"/>
      <c r="C73" s="197" t="s">
        <v>57</v>
      </c>
      <c r="D73" s="154">
        <v>52.928248990258972</v>
      </c>
      <c r="E73" s="84">
        <v>-3.2903144469482464</v>
      </c>
      <c r="F73" s="84">
        <v>51.193404581955598</v>
      </c>
      <c r="G73" s="84">
        <v>-0.74878155582905148</v>
      </c>
      <c r="H73" s="84">
        <v>103.38880451969189</v>
      </c>
      <c r="I73" s="155">
        <v>-2.5607069928861961</v>
      </c>
      <c r="J73" s="221">
        <v>165.63786331500393</v>
      </c>
      <c r="K73" s="84">
        <v>5.7815521754947241</v>
      </c>
      <c r="L73" s="93">
        <v>111.85593868708777</v>
      </c>
      <c r="M73" s="84">
        <v>0.45605485352177011</v>
      </c>
      <c r="N73" s="84">
        <v>148.08142085182504</v>
      </c>
      <c r="O73" s="155">
        <v>5.3013203930431496</v>
      </c>
      <c r="P73" s="221">
        <v>87.6692207175101</v>
      </c>
      <c r="Q73" s="84">
        <v>2.3010064820558873</v>
      </c>
      <c r="R73" s="93">
        <v>57.26286324102503</v>
      </c>
      <c r="S73" s="84">
        <v>-0.29614155678613946</v>
      </c>
      <c r="T73" s="84">
        <v>153.09961073469211</v>
      </c>
      <c r="U73" s="155">
        <v>2.6048621181080236</v>
      </c>
    </row>
    <row r="74" spans="2:21" ht="15.95" customHeight="1" x14ac:dyDescent="0.2">
      <c r="B74" s="234"/>
      <c r="C74" s="198" t="s">
        <v>43</v>
      </c>
      <c r="D74" s="156">
        <v>57.254253308128547</v>
      </c>
      <c r="E74" s="105">
        <v>-0.77805077807483181</v>
      </c>
      <c r="F74" s="105">
        <v>53.586956521739133</v>
      </c>
      <c r="G74" s="105">
        <v>4.1251402548038492</v>
      </c>
      <c r="H74" s="105">
        <v>106.84363700510492</v>
      </c>
      <c r="I74" s="157">
        <v>-4.7089406273533871</v>
      </c>
      <c r="J74" s="222">
        <v>156.78539001238136</v>
      </c>
      <c r="K74" s="105">
        <v>1.5125800141290036</v>
      </c>
      <c r="L74" s="127">
        <v>109.74931414807303</v>
      </c>
      <c r="M74" s="105">
        <v>-0.71697093189853744</v>
      </c>
      <c r="N74" s="105">
        <v>142.85774014114477</v>
      </c>
      <c r="O74" s="157">
        <v>2.2456516153006345</v>
      </c>
      <c r="P74" s="222">
        <v>89.766304347826093</v>
      </c>
      <c r="Q74" s="105">
        <v>0.72276059554917793</v>
      </c>
      <c r="R74" s="127">
        <v>58.81131725543478</v>
      </c>
      <c r="S74" s="105">
        <v>3.3785932663416909</v>
      </c>
      <c r="T74" s="105">
        <v>152.63440531011713</v>
      </c>
      <c r="U74" s="157">
        <v>-2.5690354132945652</v>
      </c>
    </row>
    <row r="75" spans="2:21" ht="15.95" customHeight="1" x14ac:dyDescent="0.2">
      <c r="B75" s="235"/>
      <c r="C75" s="238" t="s">
        <v>44</v>
      </c>
      <c r="D75" s="158">
        <v>52.928248990258972</v>
      </c>
      <c r="E75" s="161">
        <v>-3.2903144469482464</v>
      </c>
      <c r="F75" s="161">
        <v>51.193404581955598</v>
      </c>
      <c r="G75" s="161">
        <v>-0.74878155582905148</v>
      </c>
      <c r="H75" s="161">
        <v>103.38880451969189</v>
      </c>
      <c r="I75" s="159">
        <v>-2.5607069928861961</v>
      </c>
      <c r="J75" s="223">
        <v>165.63786331500393</v>
      </c>
      <c r="K75" s="161">
        <v>5.7815521754947241</v>
      </c>
      <c r="L75" s="224">
        <v>111.85593868708777</v>
      </c>
      <c r="M75" s="161">
        <v>0.45605485352177011</v>
      </c>
      <c r="N75" s="161">
        <v>148.08142085182504</v>
      </c>
      <c r="O75" s="159">
        <v>5.3013203930431496</v>
      </c>
      <c r="P75" s="223">
        <v>87.6692207175101</v>
      </c>
      <c r="Q75" s="161">
        <v>2.3010064820558873</v>
      </c>
      <c r="R75" s="224">
        <v>57.26286324102503</v>
      </c>
      <c r="S75" s="161">
        <v>-0.29614155678613946</v>
      </c>
      <c r="T75" s="161">
        <v>153.09961073469211</v>
      </c>
      <c r="U75" s="159">
        <v>2.6048621181080236</v>
      </c>
    </row>
    <row r="76" spans="2:21" ht="9.9499999999999993" customHeight="1" x14ac:dyDescent="0.2"/>
    <row r="77" spans="2:21" ht="24" customHeight="1" x14ac:dyDescent="0.2">
      <c r="B77" s="524" t="s">
        <v>106</v>
      </c>
      <c r="C77" s="524"/>
      <c r="D77" s="524"/>
      <c r="E77" s="524"/>
      <c r="F77" s="524"/>
      <c r="G77" s="524"/>
      <c r="H77" s="524"/>
      <c r="I77" s="524"/>
      <c r="J77" s="524"/>
      <c r="K77" s="524"/>
      <c r="L77" s="524"/>
      <c r="M77" s="524"/>
      <c r="N77" s="524"/>
      <c r="O77" s="524"/>
      <c r="P77" s="524"/>
      <c r="Q77" s="524"/>
      <c r="R77" s="524"/>
      <c r="S77" s="524"/>
      <c r="T77" s="524"/>
      <c r="U77" s="524"/>
    </row>
    <row r="78" spans="2:21" ht="9.9499999999999993" customHeight="1" x14ac:dyDescent="0.25">
      <c r="S78" s="40"/>
    </row>
    <row r="79" spans="2:21" s="151" customFormat="1" x14ac:dyDescent="0.2"/>
    <row r="80" spans="2:21" s="151" customFormat="1" x14ac:dyDescent="0.2"/>
    <row r="81" s="151" customFormat="1" x14ac:dyDescent="0.2"/>
    <row r="82" s="151" customFormat="1" x14ac:dyDescent="0.2"/>
    <row r="83" s="151" customFormat="1" x14ac:dyDescent="0.2"/>
    <row r="84" s="151" customFormat="1" x14ac:dyDescent="0.2"/>
    <row r="85" s="151" customFormat="1" x14ac:dyDescent="0.2"/>
    <row r="86" s="151" customFormat="1" x14ac:dyDescent="0.2"/>
    <row r="87" s="151" customFormat="1" x14ac:dyDescent="0.2"/>
    <row r="88" s="151" customFormat="1" x14ac:dyDescent="0.2"/>
    <row r="89" s="151" customFormat="1" x14ac:dyDescent="0.2"/>
    <row r="90" s="151" customFormat="1" x14ac:dyDescent="0.2"/>
    <row r="91" s="151" customFormat="1" x14ac:dyDescent="0.2"/>
    <row r="92" s="151" customFormat="1" x14ac:dyDescent="0.2"/>
    <row r="93" s="151" customFormat="1" x14ac:dyDescent="0.2"/>
    <row r="94" s="151" customFormat="1" x14ac:dyDescent="0.2"/>
    <row r="95" s="151" customFormat="1" x14ac:dyDescent="0.2"/>
    <row r="96" s="151" customFormat="1" x14ac:dyDescent="0.2"/>
    <row r="97" s="151" customFormat="1" x14ac:dyDescent="0.2"/>
    <row r="98" s="151" customFormat="1" x14ac:dyDescent="0.2"/>
    <row r="99" s="151" customFormat="1" x14ac:dyDescent="0.2"/>
    <row r="100" s="151" customFormat="1" x14ac:dyDescent="0.2"/>
    <row r="101" s="151" customFormat="1" x14ac:dyDescent="0.2"/>
    <row r="102" s="151" customFormat="1" x14ac:dyDescent="0.2"/>
    <row r="103" s="151" customFormat="1" x14ac:dyDescent="0.2"/>
    <row r="104" s="151" customFormat="1" x14ac:dyDescent="0.2"/>
    <row r="105" s="151" customFormat="1" x14ac:dyDescent="0.2"/>
    <row r="106" s="151" customFormat="1" x14ac:dyDescent="0.2"/>
    <row r="107" s="151" customFormat="1" x14ac:dyDescent="0.2"/>
    <row r="108" s="151" customFormat="1" x14ac:dyDescent="0.2"/>
    <row r="109" s="151" customFormat="1" x14ac:dyDescent="0.2"/>
  </sheetData>
  <mergeCells count="15">
    <mergeCell ref="O3:U3"/>
    <mergeCell ref="B59:C59"/>
    <mergeCell ref="P16:Q16"/>
    <mergeCell ref="R16:S16"/>
    <mergeCell ref="D15:I15"/>
    <mergeCell ref="J15:O15"/>
    <mergeCell ref="P15:U15"/>
    <mergeCell ref="D16:E16"/>
    <mergeCell ref="F16:G16"/>
    <mergeCell ref="H16:I16"/>
    <mergeCell ref="B77:U77"/>
    <mergeCell ref="J16:K16"/>
    <mergeCell ref="T16:U16"/>
    <mergeCell ref="L16:M16"/>
    <mergeCell ref="N16:O16"/>
  </mergeCells>
  <phoneticPr fontId="3" type="noConversion"/>
  <printOptions horizontalCentered="1" verticalCentered="1"/>
  <pageMargins left="0.25" right="0.25" top="0.25" bottom="0.25" header="0" footer="0"/>
  <pageSetup scale="53" orientation="landscape" r:id="rId1"/>
  <headerFooter alignWithMargins="0"/>
  <rowBreaks count="1" manualBreakCount="1">
    <brk id="79" max="16383" man="1"/>
  </rowBreaks>
  <colBreaks count="1" manualBreakCount="1">
    <brk id="23"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pageSetUpPr fitToPage="1"/>
  </sheetPr>
  <dimension ref="A1:AO79"/>
  <sheetViews>
    <sheetView showGridLines="0" workbookViewId="0"/>
  </sheetViews>
  <sheetFormatPr defaultRowHeight="12.75" x14ac:dyDescent="0.2"/>
  <cols>
    <col min="1" max="1" width="2.7109375" customWidth="1"/>
    <col min="2" max="2" width="19.5703125" customWidth="1"/>
    <col min="3" max="3" width="4.42578125" customWidth="1"/>
    <col min="4" max="4" width="12.28515625" customWidth="1"/>
    <col min="5" max="5" width="9.42578125" customWidth="1"/>
    <col min="6" max="6" width="7.7109375" customWidth="1"/>
    <col min="7" max="7" width="2.7109375" customWidth="1"/>
    <col min="8" max="8" width="12.28515625" customWidth="1"/>
    <col min="9" max="9" width="9.42578125" customWidth="1"/>
    <col min="10" max="10" width="7.7109375" customWidth="1"/>
    <col min="11" max="11" width="2.7109375" customWidth="1"/>
    <col min="12" max="12" width="12.28515625" customWidth="1"/>
    <col min="13" max="13" width="8.7109375" customWidth="1"/>
    <col min="14" max="14" width="7.7109375" customWidth="1"/>
    <col min="15" max="15" width="2.7109375" customWidth="1"/>
    <col min="16" max="16" width="12.28515625" customWidth="1"/>
    <col min="17" max="17" width="9.42578125" customWidth="1"/>
    <col min="18" max="18" width="7.7109375" customWidth="1"/>
    <col min="19" max="20" width="2.7109375" customWidth="1"/>
    <col min="21" max="41" width="9.140625" style="151" customWidth="1"/>
  </cols>
  <sheetData>
    <row r="1" spans="1:20" ht="26.25" customHeight="1" x14ac:dyDescent="0.35">
      <c r="B1" s="17" t="s">
        <v>112</v>
      </c>
      <c r="C1" s="9"/>
      <c r="D1" s="9"/>
      <c r="E1" s="9"/>
      <c r="F1" s="9"/>
      <c r="G1" s="9"/>
      <c r="H1" s="1"/>
      <c r="I1" s="1"/>
      <c r="J1" s="1"/>
      <c r="K1" s="1"/>
      <c r="L1" s="1"/>
      <c r="M1" s="1"/>
      <c r="N1" s="1"/>
      <c r="O1" s="1"/>
      <c r="P1" s="79"/>
      <c r="Q1" s="1"/>
      <c r="R1" s="1"/>
      <c r="S1" s="146"/>
      <c r="T1" s="1"/>
    </row>
    <row r="2" spans="1:20" ht="14.25" customHeight="1" x14ac:dyDescent="0.2">
      <c r="B2" s="494" t="s">
        <v>130</v>
      </c>
      <c r="C2" s="494"/>
      <c r="D2" s="494"/>
      <c r="E2" s="494"/>
      <c r="F2" s="494"/>
      <c r="G2" s="494"/>
      <c r="H2" s="494"/>
      <c r="I2" s="494"/>
      <c r="J2" s="494"/>
      <c r="K2" s="494"/>
      <c r="L2" s="494"/>
      <c r="M2" s="494"/>
      <c r="N2" s="494"/>
      <c r="O2" s="494"/>
      <c r="P2" s="494"/>
      <c r="Q2" s="494"/>
      <c r="R2" s="494"/>
      <c r="S2" s="494"/>
      <c r="T2" s="1"/>
    </row>
    <row r="3" spans="1:20" ht="14.25" customHeight="1" x14ac:dyDescent="0.2">
      <c r="B3" s="536" t="s">
        <v>131</v>
      </c>
      <c r="C3" s="536"/>
      <c r="D3" s="536"/>
      <c r="E3" s="536"/>
      <c r="F3" s="536"/>
      <c r="G3" s="536"/>
      <c r="H3" s="536"/>
      <c r="I3" s="536"/>
      <c r="J3" s="536"/>
      <c r="K3" s="536"/>
      <c r="L3" s="536"/>
      <c r="M3" s="536"/>
      <c r="N3" s="536"/>
      <c r="O3" s="536"/>
      <c r="P3" s="536"/>
      <c r="Q3" s="536"/>
      <c r="R3" s="536"/>
      <c r="S3" s="536"/>
      <c r="T3" s="1"/>
    </row>
    <row r="4" spans="1:20" ht="14.25" customHeight="1" x14ac:dyDescent="0.2">
      <c r="B4" s="536" t="s">
        <v>132</v>
      </c>
      <c r="C4" s="536"/>
      <c r="D4" s="536"/>
      <c r="E4" s="536"/>
      <c r="F4" s="536"/>
      <c r="G4" s="536"/>
      <c r="H4" s="536"/>
      <c r="I4" s="536"/>
      <c r="J4" s="536"/>
      <c r="K4" s="536"/>
      <c r="L4" s="536"/>
      <c r="M4" s="536"/>
      <c r="N4" s="536"/>
      <c r="O4" s="536"/>
      <c r="P4" s="536"/>
      <c r="Q4" s="536"/>
      <c r="R4" s="536"/>
      <c r="S4" s="536"/>
      <c r="T4" s="1"/>
    </row>
    <row r="5" spans="1:20" ht="15" customHeight="1" x14ac:dyDescent="0.2">
      <c r="A5" s="11"/>
      <c r="B5" s="10"/>
      <c r="C5" s="1"/>
      <c r="D5" s="1"/>
      <c r="E5" s="1"/>
      <c r="F5" s="1"/>
      <c r="G5" s="1"/>
      <c r="H5" s="1"/>
      <c r="I5" s="1"/>
      <c r="J5" s="1"/>
      <c r="K5" s="1"/>
      <c r="L5" s="1"/>
      <c r="M5" s="1"/>
      <c r="N5" s="1"/>
      <c r="O5" s="1"/>
      <c r="P5" s="1"/>
      <c r="Q5" s="1"/>
      <c r="R5" s="1"/>
      <c r="S5" s="1"/>
      <c r="T5" s="1"/>
    </row>
    <row r="6" spans="1:20" ht="18" customHeight="1" x14ac:dyDescent="0.2">
      <c r="A6" s="11"/>
      <c r="B6" s="534" t="s">
        <v>133</v>
      </c>
      <c r="C6" s="534"/>
      <c r="D6" s="534"/>
      <c r="E6" s="534"/>
      <c r="F6" s="534"/>
      <c r="G6" s="534"/>
      <c r="H6" s="534"/>
      <c r="I6" s="534"/>
      <c r="J6" s="534"/>
      <c r="K6" s="534"/>
      <c r="L6" s="534"/>
      <c r="M6" s="534"/>
      <c r="N6" s="534"/>
      <c r="O6" s="534"/>
      <c r="P6" s="534"/>
      <c r="Q6" s="534"/>
      <c r="R6" s="534"/>
      <c r="S6" s="534"/>
      <c r="T6" s="1"/>
    </row>
    <row r="7" spans="1:20" ht="15" customHeight="1" x14ac:dyDescent="0.2">
      <c r="A7" s="11"/>
      <c r="B7" s="10"/>
      <c r="C7" s="1"/>
      <c r="D7" s="1"/>
      <c r="E7" s="1"/>
      <c r="F7" s="1"/>
      <c r="G7" s="1"/>
      <c r="H7" s="1"/>
      <c r="I7" s="1"/>
      <c r="J7" s="1"/>
      <c r="K7" s="1"/>
      <c r="L7" s="1"/>
      <c r="M7" s="1"/>
      <c r="N7" s="1"/>
      <c r="O7" s="1"/>
      <c r="P7" s="1"/>
      <c r="Q7" s="1"/>
      <c r="R7" s="1"/>
      <c r="S7" s="1"/>
      <c r="T7" s="1"/>
    </row>
    <row r="8" spans="1:20" ht="15" customHeight="1" x14ac:dyDescent="0.25">
      <c r="A8" s="1"/>
      <c r="B8" s="1"/>
      <c r="C8" s="12"/>
      <c r="D8" s="533" t="s">
        <v>11</v>
      </c>
      <c r="E8" s="533"/>
      <c r="F8" s="533"/>
      <c r="G8" s="1"/>
      <c r="H8" s="533" t="s">
        <v>13</v>
      </c>
      <c r="I8" s="533"/>
      <c r="J8" s="533"/>
      <c r="K8" s="1"/>
      <c r="L8" s="533" t="s">
        <v>14</v>
      </c>
      <c r="M8" s="533"/>
      <c r="N8" s="533"/>
      <c r="O8" s="1"/>
      <c r="P8" s="533" t="s">
        <v>12</v>
      </c>
      <c r="Q8" s="533"/>
      <c r="R8" s="533"/>
      <c r="S8" s="2"/>
      <c r="T8" s="1"/>
    </row>
    <row r="9" spans="1:20" ht="15" customHeight="1" x14ac:dyDescent="0.25">
      <c r="A9" s="1"/>
      <c r="B9" s="1"/>
      <c r="C9" s="1"/>
      <c r="D9" s="2"/>
      <c r="E9" s="2"/>
      <c r="F9" s="117" t="s">
        <v>24</v>
      </c>
      <c r="G9" s="36"/>
      <c r="H9" s="1"/>
      <c r="I9" s="1"/>
      <c r="J9" s="117" t="s">
        <v>24</v>
      </c>
      <c r="K9" s="1"/>
      <c r="L9" s="1"/>
      <c r="M9" s="1"/>
      <c r="N9" s="117" t="s">
        <v>24</v>
      </c>
      <c r="O9" s="1"/>
      <c r="P9" s="1"/>
      <c r="Q9" s="1"/>
      <c r="R9" s="117" t="s">
        <v>24</v>
      </c>
      <c r="S9" s="1"/>
      <c r="T9" s="1"/>
    </row>
    <row r="10" spans="1:20" ht="15" customHeight="1" x14ac:dyDescent="0.2">
      <c r="A10" s="1"/>
      <c r="B10" s="119" t="s">
        <v>22</v>
      </c>
      <c r="C10" s="33"/>
      <c r="D10" s="15" t="s">
        <v>19</v>
      </c>
      <c r="E10" s="77">
        <v>50</v>
      </c>
      <c r="F10" s="77">
        <v>1.4224751067066965</v>
      </c>
      <c r="G10" s="367"/>
      <c r="H10" s="15" t="s">
        <v>19</v>
      </c>
      <c r="I10" s="118">
        <v>1.5427769985974755</v>
      </c>
      <c r="J10" s="77">
        <v>-8.333333332493055</v>
      </c>
      <c r="K10" s="1"/>
      <c r="L10" s="15" t="s">
        <v>19</v>
      </c>
      <c r="M10" s="118">
        <v>0</v>
      </c>
      <c r="N10" s="77">
        <v>0</v>
      </c>
      <c r="O10" s="1"/>
      <c r="P10" s="15" t="s">
        <v>19</v>
      </c>
      <c r="Q10" s="118">
        <v>51.542776998597475</v>
      </c>
      <c r="R10" s="77">
        <v>1.1004126547964275</v>
      </c>
      <c r="S10" s="378"/>
      <c r="T10" s="1"/>
    </row>
    <row r="11" spans="1:20" ht="15" customHeight="1" x14ac:dyDescent="0.2">
      <c r="A11" s="1"/>
      <c r="B11" s="32"/>
      <c r="C11" s="33"/>
      <c r="D11" s="90" t="s">
        <v>16</v>
      </c>
      <c r="E11" s="64"/>
      <c r="F11" s="64"/>
      <c r="G11" s="368"/>
      <c r="H11" s="90" t="s">
        <v>16</v>
      </c>
      <c r="I11" s="373"/>
      <c r="J11" s="64"/>
      <c r="K11" s="75"/>
      <c r="L11" s="90" t="s">
        <v>16</v>
      </c>
      <c r="M11" s="373"/>
      <c r="N11" s="64"/>
      <c r="O11" s="75"/>
      <c r="P11" s="90" t="s">
        <v>16</v>
      </c>
      <c r="Q11" s="373">
        <v>44.10282258064516</v>
      </c>
      <c r="R11" s="64">
        <v>4.6650717703189031</v>
      </c>
      <c r="S11" s="378"/>
      <c r="T11" s="1"/>
    </row>
    <row r="12" spans="1:20" ht="15" customHeight="1" x14ac:dyDescent="0.2">
      <c r="A12" s="1"/>
      <c r="B12" s="32"/>
      <c r="C12" s="33"/>
      <c r="D12" s="16" t="s">
        <v>81</v>
      </c>
      <c r="E12" s="77"/>
      <c r="F12" s="77"/>
      <c r="G12" s="77"/>
      <c r="H12" s="16" t="s">
        <v>81</v>
      </c>
      <c r="I12" s="118"/>
      <c r="J12" s="77"/>
      <c r="K12" s="1"/>
      <c r="L12" s="16" t="s">
        <v>81</v>
      </c>
      <c r="M12" s="118"/>
      <c r="N12" s="77"/>
      <c r="O12" s="1"/>
      <c r="P12" s="16" t="s">
        <v>81</v>
      </c>
      <c r="Q12" s="118">
        <v>116.86956521751098</v>
      </c>
      <c r="R12" s="77">
        <v>-3.4057771662959841</v>
      </c>
      <c r="S12" s="118"/>
      <c r="T12" s="1"/>
    </row>
    <row r="13" spans="1:20" ht="15" customHeight="1" x14ac:dyDescent="0.3">
      <c r="A13" s="1"/>
      <c r="B13" s="14"/>
      <c r="C13" s="1"/>
      <c r="D13" s="1"/>
      <c r="E13" s="19"/>
      <c r="F13" s="367"/>
      <c r="G13" s="19"/>
      <c r="H13" s="1"/>
      <c r="I13" s="1"/>
      <c r="J13" s="367"/>
      <c r="K13" s="1"/>
      <c r="L13" s="1"/>
      <c r="M13" s="1"/>
      <c r="N13" s="367"/>
      <c r="O13" s="1"/>
      <c r="P13" s="1"/>
      <c r="Q13" s="378"/>
      <c r="R13" s="367"/>
      <c r="S13" s="378"/>
      <c r="T13" s="1"/>
    </row>
    <row r="14" spans="1:20" ht="15" customHeight="1" x14ac:dyDescent="0.2">
      <c r="A14" s="1"/>
      <c r="B14" s="119" t="s">
        <v>9</v>
      </c>
      <c r="C14" s="33"/>
      <c r="D14" s="15" t="s">
        <v>19</v>
      </c>
      <c r="E14" s="369">
        <v>146.09256661991586</v>
      </c>
      <c r="F14" s="77">
        <v>-8.553829244104276E-2</v>
      </c>
      <c r="G14" s="370"/>
      <c r="H14" s="39" t="s">
        <v>19</v>
      </c>
      <c r="I14" s="374">
        <v>110.27272727272727</v>
      </c>
      <c r="J14" s="77">
        <v>0.32393686674192396</v>
      </c>
      <c r="K14" s="375"/>
      <c r="L14" s="39" t="s">
        <v>19</v>
      </c>
      <c r="M14" s="374">
        <v>0</v>
      </c>
      <c r="N14" s="77">
        <v>0</v>
      </c>
      <c r="O14" s="375"/>
      <c r="P14" s="39" t="s">
        <v>19</v>
      </c>
      <c r="Q14" s="374">
        <v>145.0204081632653</v>
      </c>
      <c r="R14" s="77">
        <v>7.9364753851151866E-4</v>
      </c>
      <c r="S14" s="379"/>
      <c r="T14" s="1"/>
    </row>
    <row r="15" spans="1:20" ht="15" customHeight="1" x14ac:dyDescent="0.2">
      <c r="A15" s="1"/>
      <c r="B15" s="32"/>
      <c r="C15" s="33"/>
      <c r="D15" s="90" t="s">
        <v>16</v>
      </c>
      <c r="E15" s="371"/>
      <c r="F15" s="64"/>
      <c r="G15" s="372"/>
      <c r="H15" s="100" t="s">
        <v>16</v>
      </c>
      <c r="I15" s="376"/>
      <c r="J15" s="64"/>
      <c r="K15" s="377"/>
      <c r="L15" s="100" t="s">
        <v>16</v>
      </c>
      <c r="M15" s="376"/>
      <c r="N15" s="64"/>
      <c r="O15" s="377"/>
      <c r="P15" s="100" t="s">
        <v>16</v>
      </c>
      <c r="Q15" s="376">
        <v>102.11554514285714</v>
      </c>
      <c r="R15" s="64">
        <v>-1.1416781063997146</v>
      </c>
      <c r="S15" s="379"/>
      <c r="T15" s="1"/>
    </row>
    <row r="16" spans="1:20" ht="15" customHeight="1" x14ac:dyDescent="0.2">
      <c r="A16" s="1"/>
      <c r="B16" s="32"/>
      <c r="C16" s="33"/>
      <c r="D16" s="16" t="s">
        <v>82</v>
      </c>
      <c r="E16" s="77"/>
      <c r="F16" s="77"/>
      <c r="G16" s="77"/>
      <c r="H16" s="16" t="s">
        <v>82</v>
      </c>
      <c r="I16" s="118"/>
      <c r="J16" s="77"/>
      <c r="K16" s="1"/>
      <c r="L16" s="16" t="s">
        <v>82</v>
      </c>
      <c r="M16" s="118"/>
      <c r="N16" s="77"/>
      <c r="O16" s="1"/>
      <c r="P16" s="16" t="s">
        <v>82</v>
      </c>
      <c r="Q16" s="118">
        <v>142.01599566483677</v>
      </c>
      <c r="R16" s="77">
        <v>1.155665736609591</v>
      </c>
      <c r="S16" s="118"/>
      <c r="T16" s="1"/>
    </row>
    <row r="17" spans="1:20" ht="15" customHeight="1" x14ac:dyDescent="0.3">
      <c r="A17" s="1"/>
      <c r="B17" s="14"/>
      <c r="C17" s="1"/>
      <c r="D17" s="1"/>
      <c r="E17" s="19"/>
      <c r="F17" s="77"/>
      <c r="G17" s="19"/>
      <c r="H17" s="1"/>
      <c r="I17" s="1"/>
      <c r="J17" s="77"/>
      <c r="K17" s="1"/>
      <c r="L17" s="1"/>
      <c r="M17" s="1"/>
      <c r="N17" s="77"/>
      <c r="O17" s="1"/>
      <c r="P17" s="1"/>
      <c r="Q17" s="379"/>
      <c r="R17" s="77"/>
      <c r="S17" s="379"/>
      <c r="T17" s="1"/>
    </row>
    <row r="18" spans="1:20" ht="15" customHeight="1" x14ac:dyDescent="0.2">
      <c r="A18" s="1"/>
      <c r="B18" s="119" t="s">
        <v>10</v>
      </c>
      <c r="C18" s="33"/>
      <c r="D18" s="15" t="s">
        <v>19</v>
      </c>
      <c r="E18" s="369">
        <v>73.046283309957929</v>
      </c>
      <c r="F18" s="77">
        <v>1.3357200532820908</v>
      </c>
      <c r="G18" s="370"/>
      <c r="H18" s="39" t="s">
        <v>19</v>
      </c>
      <c r="I18" s="374">
        <v>1.7012622720897617</v>
      </c>
      <c r="J18" s="77">
        <v>-8.0363912068112917</v>
      </c>
      <c r="K18" s="375"/>
      <c r="L18" s="39" t="s">
        <v>19</v>
      </c>
      <c r="M18" s="374">
        <v>0</v>
      </c>
      <c r="N18" s="77">
        <v>0</v>
      </c>
      <c r="O18" s="375"/>
      <c r="P18" s="39" t="s">
        <v>19</v>
      </c>
      <c r="Q18" s="374">
        <v>74.747545582047692</v>
      </c>
      <c r="R18" s="77">
        <v>1.1012150356448775</v>
      </c>
      <c r="S18" s="379"/>
      <c r="T18" s="1"/>
    </row>
    <row r="19" spans="1:20" ht="15" customHeight="1" x14ac:dyDescent="0.2">
      <c r="A19" s="1"/>
      <c r="B19" s="32"/>
      <c r="C19" s="33"/>
      <c r="D19" s="90" t="s">
        <v>16</v>
      </c>
      <c r="E19" s="371"/>
      <c r="F19" s="64"/>
      <c r="G19" s="372"/>
      <c r="H19" s="100" t="s">
        <v>16</v>
      </c>
      <c r="I19" s="376"/>
      <c r="J19" s="64"/>
      <c r="K19" s="377"/>
      <c r="L19" s="100" t="s">
        <v>16</v>
      </c>
      <c r="M19" s="376"/>
      <c r="N19" s="64"/>
      <c r="O19" s="377"/>
      <c r="P19" s="100" t="s">
        <v>16</v>
      </c>
      <c r="Q19" s="376">
        <v>45.035837701612905</v>
      </c>
      <c r="R19" s="64">
        <v>3.4701335608207633</v>
      </c>
      <c r="S19" s="379"/>
      <c r="T19" s="1"/>
    </row>
    <row r="20" spans="1:20" ht="15" customHeight="1" x14ac:dyDescent="0.2">
      <c r="A20" s="1"/>
      <c r="B20" s="32"/>
      <c r="C20" s="33"/>
      <c r="D20" s="16" t="s">
        <v>83</v>
      </c>
      <c r="E20" s="77"/>
      <c r="F20" s="77"/>
      <c r="G20" s="77"/>
      <c r="H20" s="16" t="s">
        <v>83</v>
      </c>
      <c r="I20" s="118"/>
      <c r="J20" s="77"/>
      <c r="K20" s="1"/>
      <c r="L20" s="16" t="s">
        <v>83</v>
      </c>
      <c r="M20" s="118"/>
      <c r="N20" s="77"/>
      <c r="O20" s="1"/>
      <c r="P20" s="16" t="s">
        <v>83</v>
      </c>
      <c r="Q20" s="118">
        <v>165.97347667276122</v>
      </c>
      <c r="R20" s="77">
        <v>-2.2894708294847348</v>
      </c>
      <c r="S20" s="118"/>
      <c r="T20" s="1"/>
    </row>
    <row r="21" spans="1:20" ht="15" customHeight="1" x14ac:dyDescent="0.3">
      <c r="A21" s="1"/>
      <c r="B21" s="14"/>
      <c r="C21" s="1"/>
      <c r="D21" s="1"/>
      <c r="E21" s="1"/>
      <c r="F21" s="1"/>
      <c r="G21" s="1"/>
      <c r="H21" s="1"/>
      <c r="I21" s="1"/>
      <c r="J21" s="1"/>
      <c r="K21" s="1"/>
      <c r="L21" s="1"/>
      <c r="M21" s="1"/>
      <c r="N21" s="1"/>
      <c r="O21" s="1"/>
      <c r="P21" s="1"/>
      <c r="Q21" s="1"/>
      <c r="R21" s="1"/>
      <c r="S21" s="1"/>
      <c r="T21" s="1"/>
    </row>
    <row r="22" spans="1:20" ht="15" customHeight="1" x14ac:dyDescent="0.2">
      <c r="A22" s="1"/>
      <c r="T22" s="1"/>
    </row>
    <row r="23" spans="1:20" ht="18" customHeight="1" x14ac:dyDescent="0.2">
      <c r="A23" s="1"/>
      <c r="B23" s="535" t="s">
        <v>57</v>
      </c>
      <c r="C23" s="535"/>
      <c r="D23" s="535"/>
      <c r="E23" s="535"/>
      <c r="F23" s="535"/>
      <c r="G23" s="535"/>
      <c r="H23" s="535"/>
      <c r="I23" s="535"/>
      <c r="J23" s="535"/>
      <c r="K23" s="535"/>
      <c r="L23" s="535"/>
      <c r="M23" s="535"/>
      <c r="N23" s="535"/>
      <c r="O23" s="535"/>
      <c r="P23" s="535"/>
      <c r="Q23" s="535"/>
      <c r="R23" s="535"/>
      <c r="S23" s="535"/>
      <c r="T23" s="1"/>
    </row>
    <row r="24" spans="1:20" ht="15" customHeight="1" x14ac:dyDescent="0.3">
      <c r="A24" s="1"/>
      <c r="B24" s="14"/>
      <c r="C24" s="1"/>
      <c r="D24" s="1"/>
      <c r="E24" s="1"/>
      <c r="F24" s="1"/>
      <c r="G24" s="1"/>
      <c r="H24" s="1"/>
      <c r="I24" s="1"/>
      <c r="J24" s="1"/>
      <c r="K24" s="1"/>
      <c r="L24" s="1"/>
      <c r="M24" s="1"/>
      <c r="N24" s="1"/>
      <c r="O24" s="1"/>
      <c r="P24" s="1"/>
      <c r="Q24" s="1"/>
      <c r="R24" s="1"/>
      <c r="S24" s="1"/>
      <c r="T24" s="1"/>
    </row>
    <row r="25" spans="1:20" ht="15" customHeight="1" x14ac:dyDescent="0.25">
      <c r="A25" s="1"/>
      <c r="B25" s="1"/>
      <c r="C25" s="12"/>
      <c r="D25" s="533" t="s">
        <v>11</v>
      </c>
      <c r="E25" s="533"/>
      <c r="F25" s="533"/>
      <c r="G25" s="1"/>
      <c r="H25" s="533" t="s">
        <v>13</v>
      </c>
      <c r="I25" s="533"/>
      <c r="J25" s="533"/>
      <c r="K25" s="1"/>
      <c r="L25" s="533" t="s">
        <v>14</v>
      </c>
      <c r="M25" s="533"/>
      <c r="N25" s="533"/>
      <c r="O25" s="1"/>
      <c r="P25" s="533" t="s">
        <v>12</v>
      </c>
      <c r="Q25" s="533"/>
      <c r="R25" s="533"/>
      <c r="S25" s="2"/>
      <c r="T25" s="1"/>
    </row>
    <row r="26" spans="1:20" ht="15" customHeight="1" x14ac:dyDescent="0.3">
      <c r="A26" s="1"/>
      <c r="B26" s="14"/>
      <c r="C26" s="1"/>
      <c r="D26" s="1"/>
      <c r="E26" s="1"/>
      <c r="F26" s="117" t="s">
        <v>24</v>
      </c>
      <c r="G26" s="1"/>
      <c r="H26" s="1"/>
      <c r="I26" s="1"/>
      <c r="J26" s="117" t="s">
        <v>24</v>
      </c>
      <c r="K26" s="1"/>
      <c r="L26" s="1"/>
      <c r="M26" s="1"/>
      <c r="N26" s="117" t="s">
        <v>24</v>
      </c>
      <c r="O26" s="1"/>
      <c r="P26" s="1"/>
      <c r="Q26" s="1"/>
      <c r="R26" s="117" t="s">
        <v>24</v>
      </c>
      <c r="S26" s="1"/>
      <c r="T26" s="1"/>
    </row>
    <row r="27" spans="1:20" ht="15" customHeight="1" x14ac:dyDescent="0.2">
      <c r="A27" s="1"/>
      <c r="B27" s="119" t="s">
        <v>22</v>
      </c>
      <c r="C27" s="33"/>
      <c r="D27" s="15" t="s">
        <v>19</v>
      </c>
      <c r="E27" s="118">
        <v>47.754811119030649</v>
      </c>
      <c r="F27" s="77">
        <v>-7.7432655979703924</v>
      </c>
      <c r="G27" s="1"/>
      <c r="H27" s="15" t="s">
        <v>19</v>
      </c>
      <c r="I27" s="118">
        <v>5.1734378712283204</v>
      </c>
      <c r="J27" s="77">
        <v>74.421730636334161</v>
      </c>
      <c r="K27" s="1"/>
      <c r="L27" s="15" t="s">
        <v>19</v>
      </c>
      <c r="M27" s="118">
        <v>0</v>
      </c>
      <c r="N27" s="77">
        <v>0</v>
      </c>
      <c r="O27" s="1"/>
      <c r="P27" s="15" t="s">
        <v>19</v>
      </c>
      <c r="Q27" s="118">
        <v>52.928248990258972</v>
      </c>
      <c r="R27" s="77">
        <v>-3.2903144469482464</v>
      </c>
      <c r="S27" s="378"/>
      <c r="T27" s="1"/>
    </row>
    <row r="28" spans="1:20" ht="15" customHeight="1" x14ac:dyDescent="0.2">
      <c r="A28" s="1"/>
      <c r="B28" s="32"/>
      <c r="C28" s="33"/>
      <c r="D28" s="90" t="s">
        <v>16</v>
      </c>
      <c r="E28" s="373"/>
      <c r="F28" s="64"/>
      <c r="G28" s="75"/>
      <c r="H28" s="90" t="s">
        <v>16</v>
      </c>
      <c r="I28" s="373"/>
      <c r="J28" s="64"/>
      <c r="K28" s="75"/>
      <c r="L28" s="90" t="s">
        <v>16</v>
      </c>
      <c r="M28" s="373"/>
      <c r="N28" s="64"/>
      <c r="O28" s="75"/>
      <c r="P28" s="90" t="s">
        <v>16</v>
      </c>
      <c r="Q28" s="373">
        <v>51.193404581955598</v>
      </c>
      <c r="R28" s="64">
        <v>-0.74878155582905148</v>
      </c>
      <c r="S28" s="378"/>
      <c r="T28" s="1"/>
    </row>
    <row r="29" spans="1:20" ht="15" customHeight="1" x14ac:dyDescent="0.2">
      <c r="A29" s="1"/>
      <c r="B29" s="32"/>
      <c r="C29" s="33"/>
      <c r="D29" s="16" t="s">
        <v>81</v>
      </c>
      <c r="E29" s="118"/>
      <c r="F29" s="77"/>
      <c r="G29" s="37"/>
      <c r="H29" s="16" t="s">
        <v>81</v>
      </c>
      <c r="I29" s="118"/>
      <c r="J29" s="77"/>
      <c r="K29" s="37"/>
      <c r="L29" s="16" t="s">
        <v>81</v>
      </c>
      <c r="M29" s="118"/>
      <c r="N29" s="77"/>
      <c r="O29" s="37"/>
      <c r="P29" s="16" t="s">
        <v>81</v>
      </c>
      <c r="Q29" s="118">
        <v>103.38880451969189</v>
      </c>
      <c r="R29" s="77">
        <v>-2.5607069928861961</v>
      </c>
      <c r="S29" s="118"/>
      <c r="T29" s="1"/>
    </row>
    <row r="30" spans="1:20" ht="15" customHeight="1" x14ac:dyDescent="0.3">
      <c r="A30" s="1"/>
      <c r="B30" s="14"/>
      <c r="C30" s="1"/>
      <c r="D30" s="1"/>
      <c r="E30" s="1"/>
      <c r="F30" s="367"/>
      <c r="G30" s="1"/>
      <c r="H30" s="1"/>
      <c r="I30" s="1"/>
      <c r="J30" s="367"/>
      <c r="K30" s="1"/>
      <c r="L30" s="1"/>
      <c r="M30" s="1"/>
      <c r="N30" s="367"/>
      <c r="O30" s="1"/>
      <c r="P30" s="1"/>
      <c r="Q30" s="378"/>
      <c r="R30" s="367"/>
      <c r="S30" s="378"/>
      <c r="T30" s="1"/>
    </row>
    <row r="31" spans="1:20" ht="15" customHeight="1" x14ac:dyDescent="0.2">
      <c r="A31" s="1"/>
      <c r="B31" s="119" t="s">
        <v>9</v>
      </c>
      <c r="C31" s="33"/>
      <c r="D31" s="15" t="s">
        <v>19</v>
      </c>
      <c r="E31" s="374">
        <v>169.42935323383085</v>
      </c>
      <c r="F31" s="77">
        <v>7.5277276398974262</v>
      </c>
      <c r="G31" s="375"/>
      <c r="H31" s="39" t="s">
        <v>19</v>
      </c>
      <c r="I31" s="374">
        <v>130.63949483352468</v>
      </c>
      <c r="J31" s="77">
        <v>-6.3017132426242455</v>
      </c>
      <c r="K31" s="375"/>
      <c r="L31" s="39" t="s">
        <v>19</v>
      </c>
      <c r="M31" s="374">
        <v>0</v>
      </c>
      <c r="N31" s="77">
        <v>0</v>
      </c>
      <c r="O31" s="375"/>
      <c r="P31" s="39" t="s">
        <v>19</v>
      </c>
      <c r="Q31" s="374">
        <v>165.63786331500393</v>
      </c>
      <c r="R31" s="77">
        <v>5.7815521754947241</v>
      </c>
      <c r="S31" s="379"/>
      <c r="T31" s="1"/>
    </row>
    <row r="32" spans="1:20" ht="15" customHeight="1" x14ac:dyDescent="0.2">
      <c r="A32" s="1"/>
      <c r="B32" s="32"/>
      <c r="C32" s="33"/>
      <c r="D32" s="90" t="s">
        <v>16</v>
      </c>
      <c r="E32" s="376"/>
      <c r="F32" s="64"/>
      <c r="G32" s="377"/>
      <c r="H32" s="100" t="s">
        <v>16</v>
      </c>
      <c r="I32" s="376"/>
      <c r="J32" s="64"/>
      <c r="K32" s="377"/>
      <c r="L32" s="100" t="s">
        <v>16</v>
      </c>
      <c r="M32" s="376"/>
      <c r="N32" s="64"/>
      <c r="O32" s="377"/>
      <c r="P32" s="100" t="s">
        <v>16</v>
      </c>
      <c r="Q32" s="376">
        <v>111.85593868708777</v>
      </c>
      <c r="R32" s="64">
        <v>0.45605485352177011</v>
      </c>
      <c r="S32" s="379"/>
      <c r="T32" s="1"/>
    </row>
    <row r="33" spans="1:41" ht="15" customHeight="1" x14ac:dyDescent="0.2">
      <c r="A33" s="1"/>
      <c r="B33" s="32"/>
      <c r="C33" s="33"/>
      <c r="D33" s="16" t="s">
        <v>82</v>
      </c>
      <c r="E33" s="118"/>
      <c r="F33" s="77"/>
      <c r="G33" s="37"/>
      <c r="H33" s="16" t="s">
        <v>82</v>
      </c>
      <c r="I33" s="118"/>
      <c r="J33" s="77"/>
      <c r="K33" s="37"/>
      <c r="L33" s="16" t="s">
        <v>82</v>
      </c>
      <c r="M33" s="118"/>
      <c r="N33" s="77"/>
      <c r="O33" s="37"/>
      <c r="P33" s="16" t="s">
        <v>82</v>
      </c>
      <c r="Q33" s="118">
        <v>148.08142085182504</v>
      </c>
      <c r="R33" s="77">
        <v>5.3013203930431496</v>
      </c>
      <c r="S33" s="118"/>
      <c r="T33" s="1"/>
    </row>
    <row r="34" spans="1:41" ht="15" customHeight="1" x14ac:dyDescent="0.3">
      <c r="A34" s="1"/>
      <c r="B34" s="14"/>
      <c r="C34" s="1"/>
      <c r="D34" s="1"/>
      <c r="E34" s="1"/>
      <c r="F34" s="77"/>
      <c r="G34" s="1"/>
      <c r="H34" s="1"/>
      <c r="I34" s="1"/>
      <c r="J34" s="77"/>
      <c r="K34" s="1"/>
      <c r="L34" s="1"/>
      <c r="M34" s="1"/>
      <c r="N34" s="77"/>
      <c r="O34" s="1"/>
      <c r="P34" s="1"/>
      <c r="Q34" s="379"/>
      <c r="R34" s="77"/>
      <c r="S34" s="379"/>
      <c r="T34" s="1"/>
    </row>
    <row r="35" spans="1:41" ht="15" customHeight="1" x14ac:dyDescent="0.2">
      <c r="A35" s="1"/>
      <c r="B35" s="119" t="s">
        <v>10</v>
      </c>
      <c r="C35" s="33"/>
      <c r="D35" s="15" t="s">
        <v>19</v>
      </c>
      <c r="E35" s="374">
        <v>80.910667617011171</v>
      </c>
      <c r="F35" s="77">
        <v>-0.79842990271898695</v>
      </c>
      <c r="G35" s="375"/>
      <c r="H35" s="39" t="s">
        <v>19</v>
      </c>
      <c r="I35" s="374">
        <v>6.758553100498931</v>
      </c>
      <c r="J35" s="77">
        <v>63.430173339577713</v>
      </c>
      <c r="K35" s="375"/>
      <c r="L35" s="39" t="s">
        <v>19</v>
      </c>
      <c r="M35" s="374">
        <v>0</v>
      </c>
      <c r="N35" s="77">
        <v>0</v>
      </c>
      <c r="O35" s="375"/>
      <c r="P35" s="39" t="s">
        <v>19</v>
      </c>
      <c r="Q35" s="374">
        <v>87.6692207175101</v>
      </c>
      <c r="R35" s="77">
        <v>2.3010064820558873</v>
      </c>
      <c r="S35" s="379"/>
      <c r="T35" s="1"/>
    </row>
    <row r="36" spans="1:41" ht="15" customHeight="1" x14ac:dyDescent="0.2">
      <c r="A36" s="1"/>
      <c r="B36" s="32"/>
      <c r="C36" s="33"/>
      <c r="D36" s="90" t="s">
        <v>16</v>
      </c>
      <c r="E36" s="376"/>
      <c r="F36" s="64"/>
      <c r="G36" s="377"/>
      <c r="H36" s="100" t="s">
        <v>16</v>
      </c>
      <c r="I36" s="376"/>
      <c r="J36" s="64"/>
      <c r="K36" s="377"/>
      <c r="L36" s="100" t="s">
        <v>16</v>
      </c>
      <c r="M36" s="376"/>
      <c r="N36" s="64"/>
      <c r="O36" s="377"/>
      <c r="P36" s="100" t="s">
        <v>16</v>
      </c>
      <c r="Q36" s="376">
        <v>57.26286324102503</v>
      </c>
      <c r="R36" s="64">
        <v>-0.29614155678613946</v>
      </c>
      <c r="S36" s="379"/>
      <c r="T36" s="1"/>
    </row>
    <row r="37" spans="1:41" ht="15" customHeight="1" x14ac:dyDescent="0.2">
      <c r="A37" s="1"/>
      <c r="B37" s="32"/>
      <c r="C37" s="33"/>
      <c r="D37" s="16" t="s">
        <v>83</v>
      </c>
      <c r="E37" s="118"/>
      <c r="F37" s="77"/>
      <c r="G37" s="37"/>
      <c r="H37" s="16" t="s">
        <v>83</v>
      </c>
      <c r="I37" s="118"/>
      <c r="J37" s="77"/>
      <c r="K37" s="37"/>
      <c r="L37" s="16" t="s">
        <v>83</v>
      </c>
      <c r="M37" s="118"/>
      <c r="N37" s="77"/>
      <c r="O37" s="37"/>
      <c r="P37" s="16" t="s">
        <v>83</v>
      </c>
      <c r="Q37" s="118">
        <v>153.09961073469211</v>
      </c>
      <c r="R37" s="77">
        <v>2.6048621181080236</v>
      </c>
      <c r="S37" s="118"/>
      <c r="T37" s="1"/>
    </row>
    <row r="38" spans="1:41" ht="9.9499999999999993" customHeight="1" x14ac:dyDescent="0.2">
      <c r="A38" s="1"/>
      <c r="B38" s="32"/>
      <c r="C38" s="33"/>
      <c r="D38" s="16"/>
      <c r="E38" s="118"/>
      <c r="F38" s="77"/>
      <c r="G38" s="37"/>
      <c r="H38" s="38"/>
      <c r="I38" s="118"/>
      <c r="J38" s="77"/>
      <c r="K38" s="37"/>
      <c r="L38" s="38"/>
      <c r="M38" s="118"/>
      <c r="N38" s="77"/>
      <c r="O38" s="37"/>
      <c r="P38" s="38"/>
      <c r="Q38" s="118"/>
      <c r="R38" s="77"/>
      <c r="S38" s="118"/>
      <c r="T38" s="1"/>
    </row>
    <row r="39" spans="1:41" s="382" customFormat="1" ht="9.75" customHeight="1" x14ac:dyDescent="0.2">
      <c r="A39" s="380"/>
      <c r="B39" s="380"/>
      <c r="C39" s="380"/>
      <c r="D39" s="380"/>
      <c r="E39" s="380"/>
      <c r="F39" s="380"/>
      <c r="G39" s="380"/>
      <c r="H39" s="380"/>
      <c r="I39" s="380"/>
      <c r="J39" s="380"/>
      <c r="K39" s="380"/>
      <c r="L39" s="380"/>
      <c r="M39" s="380"/>
      <c r="N39" s="380"/>
      <c r="O39" s="380"/>
      <c r="P39" s="380"/>
      <c r="Q39" s="380"/>
      <c r="R39" s="380"/>
      <c r="S39" s="380"/>
      <c r="T39" s="380"/>
      <c r="U39" s="381"/>
      <c r="V39" s="381"/>
      <c r="W39" s="381"/>
      <c r="X39" s="381"/>
      <c r="Y39" s="381"/>
      <c r="Z39" s="381"/>
      <c r="AA39" s="381"/>
      <c r="AB39" s="381"/>
      <c r="AC39" s="381"/>
      <c r="AD39" s="381"/>
      <c r="AE39" s="381"/>
      <c r="AF39" s="381"/>
      <c r="AG39" s="381"/>
      <c r="AH39" s="381"/>
      <c r="AI39" s="381"/>
      <c r="AJ39" s="381"/>
      <c r="AK39" s="381"/>
      <c r="AL39" s="381"/>
      <c r="AM39" s="381"/>
      <c r="AN39" s="381"/>
      <c r="AO39" s="381"/>
    </row>
    <row r="40" spans="1:41" ht="35.1" customHeight="1" x14ac:dyDescent="0.2">
      <c r="A40" s="1"/>
      <c r="B40" s="532" t="s">
        <v>106</v>
      </c>
      <c r="C40" s="532"/>
      <c r="D40" s="532"/>
      <c r="E40" s="532"/>
      <c r="F40" s="532"/>
      <c r="G40" s="532"/>
      <c r="H40" s="532"/>
      <c r="I40" s="532"/>
      <c r="J40" s="532"/>
      <c r="K40" s="532"/>
      <c r="L40" s="532"/>
      <c r="M40" s="532"/>
      <c r="N40" s="532"/>
      <c r="O40" s="532"/>
      <c r="P40" s="532"/>
      <c r="Q40" s="532"/>
      <c r="R40" s="532"/>
      <c r="S40" s="532"/>
      <c r="T40" s="1"/>
    </row>
    <row r="41" spans="1:41" s="385" customFormat="1" ht="15" customHeight="1" x14ac:dyDescent="0.2">
      <c r="A41" s="383"/>
      <c r="B41" s="383"/>
      <c r="C41" s="383"/>
      <c r="D41" s="383"/>
      <c r="E41" s="383"/>
      <c r="F41" s="383"/>
      <c r="G41" s="383"/>
      <c r="H41" s="383"/>
      <c r="I41" s="383"/>
      <c r="J41" s="383"/>
      <c r="K41" s="383"/>
      <c r="L41" s="383"/>
      <c r="M41" s="383"/>
      <c r="N41" s="383"/>
      <c r="O41" s="383"/>
      <c r="P41" s="383"/>
      <c r="Q41" s="383"/>
      <c r="R41" s="383"/>
      <c r="S41" s="383"/>
      <c r="T41" s="383"/>
      <c r="U41" s="384"/>
      <c r="V41" s="384"/>
      <c r="W41" s="384"/>
      <c r="X41" s="384"/>
      <c r="Y41" s="384"/>
      <c r="Z41" s="384"/>
      <c r="AA41" s="384"/>
      <c r="AB41" s="384"/>
      <c r="AC41" s="384"/>
      <c r="AD41" s="384"/>
      <c r="AE41" s="384"/>
      <c r="AF41" s="384"/>
      <c r="AG41" s="384"/>
      <c r="AH41" s="384"/>
      <c r="AI41" s="384"/>
      <c r="AJ41" s="384"/>
      <c r="AK41" s="384"/>
      <c r="AL41" s="384"/>
      <c r="AM41" s="384"/>
      <c r="AN41" s="384"/>
      <c r="AO41" s="384"/>
    </row>
    <row r="42" spans="1:41" ht="18" customHeight="1" x14ac:dyDescent="0.2">
      <c r="A42" s="151"/>
      <c r="B42" s="151"/>
      <c r="C42" s="151"/>
      <c r="D42" s="151"/>
      <c r="E42" s="151"/>
      <c r="F42" s="151"/>
      <c r="G42" s="151"/>
      <c r="H42" s="151"/>
      <c r="I42" s="151"/>
      <c r="J42" s="151"/>
      <c r="K42" s="151"/>
      <c r="L42" s="151"/>
      <c r="M42" s="151"/>
      <c r="N42" s="151"/>
      <c r="O42" s="151"/>
      <c r="P42" s="151"/>
      <c r="Q42" s="151"/>
      <c r="R42" s="151"/>
      <c r="S42" s="151"/>
      <c r="T42" s="151"/>
    </row>
    <row r="43" spans="1:41" x14ac:dyDescent="0.2">
      <c r="A43" s="151"/>
      <c r="B43" s="151"/>
      <c r="C43" s="151"/>
      <c r="D43" s="151"/>
      <c r="E43" s="151"/>
      <c r="F43" s="151"/>
      <c r="G43" s="151"/>
      <c r="H43" s="151"/>
      <c r="I43" s="151"/>
      <c r="J43" s="151"/>
      <c r="K43" s="151"/>
      <c r="L43" s="151"/>
      <c r="M43" s="151"/>
      <c r="N43" s="151"/>
      <c r="O43" s="151"/>
      <c r="P43" s="151"/>
      <c r="Q43" s="151"/>
      <c r="R43" s="151"/>
      <c r="S43" s="151"/>
      <c r="T43" s="151"/>
    </row>
    <row r="44" spans="1:41" x14ac:dyDescent="0.2">
      <c r="A44" s="151"/>
      <c r="B44" s="151"/>
      <c r="C44" s="151"/>
      <c r="D44" s="151"/>
      <c r="E44" s="151"/>
      <c r="F44" s="151"/>
      <c r="G44" s="151"/>
      <c r="H44" s="151"/>
      <c r="I44" s="151"/>
      <c r="J44" s="151"/>
      <c r="K44" s="151"/>
      <c r="L44" s="151"/>
      <c r="M44" s="151"/>
      <c r="N44" s="151"/>
      <c r="O44" s="151"/>
      <c r="P44" s="151"/>
      <c r="Q44" s="151"/>
      <c r="R44" s="151"/>
      <c r="S44" s="151"/>
      <c r="T44" s="151"/>
    </row>
    <row r="45" spans="1:41" x14ac:dyDescent="0.2">
      <c r="A45" s="151"/>
      <c r="B45" s="151"/>
      <c r="C45" s="151"/>
      <c r="D45" s="151"/>
      <c r="E45" s="151"/>
      <c r="F45" s="151"/>
      <c r="G45" s="151"/>
      <c r="H45" s="151"/>
      <c r="I45" s="151"/>
      <c r="J45" s="151"/>
      <c r="K45" s="151"/>
      <c r="L45" s="151"/>
      <c r="M45" s="151"/>
      <c r="N45" s="151"/>
      <c r="O45" s="151"/>
      <c r="P45" s="151"/>
      <c r="Q45" s="151"/>
      <c r="R45" s="151"/>
      <c r="S45" s="151"/>
      <c r="T45" s="151"/>
    </row>
    <row r="46" spans="1:41" x14ac:dyDescent="0.2">
      <c r="A46" s="151"/>
      <c r="B46" s="151"/>
      <c r="C46" s="151"/>
      <c r="D46" s="151"/>
      <c r="E46" s="151"/>
      <c r="F46" s="151"/>
      <c r="G46" s="151"/>
      <c r="H46" s="151"/>
      <c r="I46" s="151"/>
      <c r="J46" s="151"/>
      <c r="K46" s="151"/>
      <c r="L46" s="151"/>
      <c r="M46" s="151"/>
      <c r="N46" s="151"/>
      <c r="O46" s="151"/>
      <c r="P46" s="151"/>
      <c r="Q46" s="151"/>
      <c r="R46" s="151"/>
      <c r="S46" s="151"/>
      <c r="T46" s="151"/>
    </row>
    <row r="47" spans="1:41" x14ac:dyDescent="0.2">
      <c r="A47" s="151"/>
      <c r="B47" s="151"/>
      <c r="C47" s="151"/>
      <c r="D47" s="151"/>
      <c r="E47" s="151"/>
      <c r="F47" s="151"/>
      <c r="G47" s="151"/>
      <c r="H47" s="151"/>
      <c r="I47" s="151"/>
      <c r="J47" s="151"/>
      <c r="K47" s="151"/>
      <c r="L47" s="151"/>
      <c r="M47" s="151"/>
      <c r="N47" s="151"/>
      <c r="O47" s="151"/>
      <c r="P47" s="151"/>
      <c r="Q47" s="151"/>
      <c r="R47" s="151"/>
      <c r="S47" s="151"/>
      <c r="T47" s="151"/>
    </row>
    <row r="48" spans="1:41" x14ac:dyDescent="0.2">
      <c r="A48" s="151"/>
      <c r="B48" s="151"/>
      <c r="C48" s="151"/>
      <c r="D48" s="151"/>
      <c r="E48" s="151"/>
      <c r="F48" s="151"/>
      <c r="G48" s="151"/>
      <c r="H48" s="151"/>
      <c r="I48" s="151"/>
      <c r="J48" s="151"/>
      <c r="K48" s="151"/>
      <c r="L48" s="151"/>
      <c r="M48" s="151"/>
      <c r="N48" s="151"/>
      <c r="O48" s="151"/>
      <c r="P48" s="151"/>
      <c r="Q48" s="151"/>
      <c r="R48" s="151"/>
      <c r="S48" s="151"/>
      <c r="T48" s="151"/>
    </row>
    <row r="49" s="151" customFormat="1" x14ac:dyDescent="0.2"/>
    <row r="50" s="151" customFormat="1" x14ac:dyDescent="0.2"/>
    <row r="51" s="151" customFormat="1" x14ac:dyDescent="0.2"/>
    <row r="52" s="151" customFormat="1" x14ac:dyDescent="0.2"/>
    <row r="53" s="151" customFormat="1" x14ac:dyDescent="0.2"/>
    <row r="54" s="151" customFormat="1" x14ac:dyDescent="0.2"/>
    <row r="55" s="151" customFormat="1" x14ac:dyDescent="0.2"/>
    <row r="56" s="151" customFormat="1" x14ac:dyDescent="0.2"/>
    <row r="57" s="151" customFormat="1" x14ac:dyDescent="0.2"/>
    <row r="58" s="151" customFormat="1" x14ac:dyDescent="0.2"/>
    <row r="59" s="151" customFormat="1" x14ac:dyDescent="0.2"/>
    <row r="60" s="151" customFormat="1" x14ac:dyDescent="0.2"/>
    <row r="61" s="151" customFormat="1" x14ac:dyDescent="0.2"/>
    <row r="62" s="151" customFormat="1" x14ac:dyDescent="0.2"/>
    <row r="63" s="151" customFormat="1" x14ac:dyDescent="0.2"/>
    <row r="64" s="151" customFormat="1" x14ac:dyDescent="0.2"/>
    <row r="65" s="151" customFormat="1" x14ac:dyDescent="0.2"/>
    <row r="66" s="151" customFormat="1" x14ac:dyDescent="0.2"/>
    <row r="67" s="151" customFormat="1" x14ac:dyDescent="0.2"/>
    <row r="68" s="151" customFormat="1" x14ac:dyDescent="0.2"/>
    <row r="69" s="151" customFormat="1" x14ac:dyDescent="0.2"/>
    <row r="70" s="151" customFormat="1" x14ac:dyDescent="0.2"/>
    <row r="71" s="151" customFormat="1" x14ac:dyDescent="0.2"/>
    <row r="72" s="151" customFormat="1" x14ac:dyDescent="0.2"/>
    <row r="73" s="151" customFormat="1" x14ac:dyDescent="0.2"/>
    <row r="74" s="151" customFormat="1" x14ac:dyDescent="0.2"/>
    <row r="75" s="151" customFormat="1" x14ac:dyDescent="0.2"/>
    <row r="76" s="151" customFormat="1" x14ac:dyDescent="0.2"/>
    <row r="77" s="151" customFormat="1" x14ac:dyDescent="0.2"/>
    <row r="78" s="151" customFormat="1" x14ac:dyDescent="0.2"/>
    <row r="79" s="151" customFormat="1" x14ac:dyDescent="0.2"/>
  </sheetData>
  <mergeCells count="14">
    <mergeCell ref="B2:S2"/>
    <mergeCell ref="B6:S6"/>
    <mergeCell ref="B23:S23"/>
    <mergeCell ref="D8:F8"/>
    <mergeCell ref="H8:J8"/>
    <mergeCell ref="L8:N8"/>
    <mergeCell ref="P8:R8"/>
    <mergeCell ref="B4:S4"/>
    <mergeCell ref="B3:S3"/>
    <mergeCell ref="B40:S40"/>
    <mergeCell ref="D25:F25"/>
    <mergeCell ref="H25:J25"/>
    <mergeCell ref="L25:N25"/>
    <mergeCell ref="P25:R25"/>
  </mergeCells>
  <phoneticPr fontId="0" type="noConversion"/>
  <printOptions horizontalCentered="1" verticalCentered="1"/>
  <pageMargins left="0.25" right="0.25" top="0.25" bottom="0.25" header="0" footer="0"/>
  <pageSetup scale="88" orientation="landscape" r:id="rId1"/>
  <headerFooter alignWithMargins="0"/>
  <rowBreaks count="1" manualBreakCount="1">
    <brk id="42" max="16383" man="1"/>
  </rowBreaks>
  <colBreaks count="1" manualBreakCount="1">
    <brk id="2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pageSetUpPr fitToPage="1"/>
  </sheetPr>
  <dimension ref="A1:AP86"/>
  <sheetViews>
    <sheetView showGridLines="0" zoomScale="85" workbookViewId="0"/>
  </sheetViews>
  <sheetFormatPr defaultRowHeight="12.75" x14ac:dyDescent="0.2"/>
  <cols>
    <col min="1" max="1" width="2.7109375" customWidth="1"/>
    <col min="2" max="2" width="6.7109375" customWidth="1"/>
    <col min="3" max="3" width="6.140625" style="23" customWidth="1"/>
    <col min="4" max="15" width="7.42578125" customWidth="1"/>
    <col min="16" max="16" width="1.42578125" customWidth="1"/>
    <col min="17" max="28" width="7.42578125" customWidth="1"/>
    <col min="29" max="29" width="3.5703125" customWidth="1"/>
    <col min="30" max="42" width="9.140625" style="151" customWidth="1"/>
  </cols>
  <sheetData>
    <row r="1" spans="1:28" ht="30" x14ac:dyDescent="0.2">
      <c r="A1" s="62"/>
      <c r="B1" s="365" t="s">
        <v>113</v>
      </c>
      <c r="Z1" s="3"/>
      <c r="AB1" s="386"/>
    </row>
    <row r="2" spans="1:28" ht="15" customHeight="1" x14ac:dyDescent="0.2">
      <c r="A2" s="8"/>
      <c r="B2" s="494" t="s">
        <v>130</v>
      </c>
      <c r="C2" s="494"/>
      <c r="D2" s="494"/>
      <c r="E2" s="494"/>
      <c r="F2" s="494"/>
      <c r="G2" s="494"/>
      <c r="H2" s="494"/>
      <c r="I2" s="494"/>
      <c r="J2" s="494"/>
      <c r="K2" s="494"/>
      <c r="L2" s="494"/>
      <c r="M2" s="494"/>
      <c r="N2" s="494"/>
      <c r="O2" s="494"/>
      <c r="P2" s="494"/>
      <c r="Q2" s="494"/>
      <c r="R2" s="494"/>
      <c r="S2" s="494"/>
      <c r="T2" s="494"/>
      <c r="U2" s="494"/>
      <c r="V2" s="494"/>
      <c r="W2" s="494"/>
      <c r="X2" s="494"/>
      <c r="Y2" s="494"/>
      <c r="Z2" s="494"/>
      <c r="AA2" s="494"/>
      <c r="AB2" s="494"/>
    </row>
    <row r="3" spans="1:28" ht="17.100000000000001" customHeight="1" x14ac:dyDescent="0.2">
      <c r="A3" s="8"/>
      <c r="B3" s="494" t="s">
        <v>131</v>
      </c>
      <c r="C3" s="494"/>
      <c r="D3" s="494"/>
      <c r="E3" s="494"/>
      <c r="F3" s="494"/>
      <c r="G3" s="494"/>
      <c r="H3" s="494"/>
      <c r="I3" s="494"/>
      <c r="J3" s="494"/>
      <c r="K3" s="494"/>
      <c r="L3" s="494"/>
      <c r="M3" s="494"/>
      <c r="N3" s="494"/>
      <c r="O3" s="494"/>
      <c r="P3" s="494"/>
      <c r="Q3" s="494"/>
      <c r="R3" s="543" t="s">
        <v>202</v>
      </c>
      <c r="S3" s="543"/>
      <c r="T3" s="543"/>
      <c r="U3" s="543"/>
      <c r="V3" s="543"/>
      <c r="W3" s="543"/>
      <c r="X3" s="543"/>
      <c r="Y3" s="543"/>
      <c r="Z3" s="543"/>
      <c r="AA3" s="543"/>
      <c r="AB3" s="543"/>
    </row>
    <row r="4" spans="1:28" ht="19.5" customHeight="1" x14ac:dyDescent="0.2">
      <c r="B4" s="494" t="s">
        <v>132</v>
      </c>
      <c r="C4" s="494"/>
      <c r="D4" s="494"/>
      <c r="E4" s="494"/>
      <c r="F4" s="494"/>
      <c r="G4" s="494"/>
      <c r="H4" s="494"/>
      <c r="I4" s="494"/>
      <c r="J4" s="494"/>
      <c r="K4" s="494"/>
      <c r="L4" s="494"/>
      <c r="M4" s="494"/>
      <c r="N4" s="494"/>
      <c r="O4" s="494"/>
      <c r="P4" s="494"/>
      <c r="Q4" s="494"/>
      <c r="R4" s="494"/>
      <c r="S4" s="494"/>
      <c r="T4" s="494"/>
      <c r="U4" s="494"/>
      <c r="V4" s="494"/>
      <c r="W4" s="494"/>
      <c r="X4" s="494"/>
      <c r="Y4" s="494"/>
      <c r="Z4" s="494"/>
      <c r="AA4" s="494"/>
      <c r="AB4" s="494"/>
    </row>
    <row r="5" spans="1:28" ht="12.75" customHeight="1" x14ac:dyDescent="0.2"/>
    <row r="6" spans="1:28" ht="15.75" x14ac:dyDescent="0.25">
      <c r="D6" s="542" t="s">
        <v>22</v>
      </c>
      <c r="E6" s="542"/>
      <c r="F6" s="542"/>
      <c r="G6" s="542"/>
      <c r="H6" s="542"/>
      <c r="I6" s="542"/>
      <c r="J6" s="542"/>
      <c r="K6" s="542"/>
      <c r="L6" s="542"/>
      <c r="M6" s="542"/>
      <c r="N6" s="542"/>
      <c r="O6" s="542"/>
      <c r="Q6" s="542" t="s">
        <v>68</v>
      </c>
      <c r="R6" s="542"/>
      <c r="S6" s="542"/>
      <c r="T6" s="542"/>
      <c r="U6" s="542"/>
      <c r="V6" s="542"/>
      <c r="W6" s="542"/>
      <c r="X6" s="542"/>
      <c r="Y6" s="542"/>
      <c r="Z6" s="542"/>
      <c r="AA6" s="542"/>
      <c r="AB6" s="542"/>
    </row>
    <row r="7" spans="1:28" ht="15.75" x14ac:dyDescent="0.25">
      <c r="D7" s="539" t="s">
        <v>11</v>
      </c>
      <c r="E7" s="539"/>
      <c r="F7" s="539"/>
      <c r="G7" s="539" t="s">
        <v>13</v>
      </c>
      <c r="H7" s="539"/>
      <c r="I7" s="539"/>
      <c r="J7" s="539" t="s">
        <v>14</v>
      </c>
      <c r="K7" s="539"/>
      <c r="L7" s="539"/>
      <c r="M7" s="539" t="s">
        <v>12</v>
      </c>
      <c r="N7" s="539"/>
      <c r="O7" s="539"/>
      <c r="Q7" s="539" t="s">
        <v>11</v>
      </c>
      <c r="R7" s="539"/>
      <c r="S7" s="539"/>
      <c r="T7" s="539" t="s">
        <v>13</v>
      </c>
      <c r="U7" s="539"/>
      <c r="V7" s="539"/>
      <c r="W7" s="539" t="s">
        <v>14</v>
      </c>
      <c r="X7" s="539"/>
      <c r="Y7" s="539"/>
      <c r="Z7" s="539" t="s">
        <v>12</v>
      </c>
      <c r="AA7" s="539"/>
      <c r="AB7" s="539"/>
    </row>
    <row r="8" spans="1:28" ht="27" customHeight="1" x14ac:dyDescent="0.25">
      <c r="A8" s="42"/>
      <c r="B8" s="460" t="s">
        <v>41</v>
      </c>
      <c r="C8" s="460"/>
      <c r="D8" s="250" t="s">
        <v>25</v>
      </c>
      <c r="E8" s="251" t="s">
        <v>15</v>
      </c>
      <c r="F8" s="252" t="s">
        <v>203</v>
      </c>
      <c r="G8" s="250" t="s">
        <v>25</v>
      </c>
      <c r="H8" s="251" t="s">
        <v>15</v>
      </c>
      <c r="I8" s="252" t="s">
        <v>203</v>
      </c>
      <c r="J8" s="250" t="s">
        <v>25</v>
      </c>
      <c r="K8" s="251" t="s">
        <v>15</v>
      </c>
      <c r="L8" s="252" t="s">
        <v>203</v>
      </c>
      <c r="M8" s="250" t="s">
        <v>25</v>
      </c>
      <c r="N8" s="251" t="s">
        <v>15</v>
      </c>
      <c r="O8" s="252" t="s">
        <v>203</v>
      </c>
      <c r="P8" s="45"/>
      <c r="Q8" s="250" t="s">
        <v>25</v>
      </c>
      <c r="R8" s="251" t="s">
        <v>15</v>
      </c>
      <c r="S8" s="252" t="s">
        <v>203</v>
      </c>
      <c r="T8" s="250" t="s">
        <v>25</v>
      </c>
      <c r="U8" s="251" t="s">
        <v>15</v>
      </c>
      <c r="V8" s="252" t="s">
        <v>203</v>
      </c>
      <c r="W8" s="250" t="s">
        <v>25</v>
      </c>
      <c r="X8" s="251" t="s">
        <v>15</v>
      </c>
      <c r="Y8" s="252" t="s">
        <v>203</v>
      </c>
      <c r="Z8" s="250" t="s">
        <v>25</v>
      </c>
      <c r="AA8" s="251" t="s">
        <v>15</v>
      </c>
      <c r="AB8" s="252" t="s">
        <v>203</v>
      </c>
    </row>
    <row r="9" spans="1:28" ht="18" customHeight="1" x14ac:dyDescent="0.25">
      <c r="A9" s="42"/>
      <c r="B9" s="183">
        <v>2023</v>
      </c>
      <c r="C9" s="184" t="s">
        <v>140</v>
      </c>
      <c r="D9" s="253">
        <v>44.039270687237028</v>
      </c>
      <c r="E9" s="254"/>
      <c r="F9" s="255">
        <v>53.694738813275706</v>
      </c>
      <c r="G9" s="253">
        <v>3.085553997194951</v>
      </c>
      <c r="H9" s="254"/>
      <c r="I9" s="255">
        <v>1.1312561157834764</v>
      </c>
      <c r="J9" s="253">
        <v>0</v>
      </c>
      <c r="K9" s="254"/>
      <c r="L9" s="255">
        <v>0</v>
      </c>
      <c r="M9" s="253">
        <v>47.124824684431978</v>
      </c>
      <c r="N9" s="254">
        <v>52.631048387096776</v>
      </c>
      <c r="O9" s="255">
        <v>54.825994929059185</v>
      </c>
      <c r="P9" s="3"/>
      <c r="Q9" s="253"/>
      <c r="R9" s="254"/>
      <c r="S9" s="255">
        <v>-3.6220511228306971</v>
      </c>
      <c r="T9" s="253"/>
      <c r="U9" s="254"/>
      <c r="V9" s="255">
        <v>123.72843762358303</v>
      </c>
      <c r="W9" s="253"/>
      <c r="X9" s="254"/>
      <c r="Y9" s="255">
        <v>0</v>
      </c>
      <c r="Z9" s="253">
        <v>-20.190023753025994</v>
      </c>
      <c r="AA9" s="254">
        <v>-3.7426253686634166</v>
      </c>
      <c r="AB9" s="255">
        <v>-2.4766370527442363</v>
      </c>
    </row>
    <row r="10" spans="1:28" ht="18" customHeight="1" x14ac:dyDescent="0.25">
      <c r="A10" s="43"/>
      <c r="B10" s="185"/>
      <c r="C10" s="186" t="s">
        <v>144</v>
      </c>
      <c r="D10" s="174">
        <v>44.530154277699857</v>
      </c>
      <c r="E10" s="64"/>
      <c r="F10" s="175">
        <v>53.438735854533583</v>
      </c>
      <c r="G10" s="174">
        <v>0</v>
      </c>
      <c r="H10" s="64"/>
      <c r="I10" s="175">
        <v>0.34991244500836088</v>
      </c>
      <c r="J10" s="174">
        <v>0</v>
      </c>
      <c r="K10" s="64"/>
      <c r="L10" s="175">
        <v>0</v>
      </c>
      <c r="M10" s="174">
        <v>44.530154277699857</v>
      </c>
      <c r="N10" s="64">
        <v>49.25403225806452</v>
      </c>
      <c r="O10" s="175">
        <v>53.78864829954194</v>
      </c>
      <c r="P10" s="3"/>
      <c r="Q10" s="174"/>
      <c r="R10" s="64"/>
      <c r="S10" s="175">
        <v>-4.0312286407387603</v>
      </c>
      <c r="T10" s="174"/>
      <c r="U10" s="64"/>
      <c r="V10" s="175">
        <v>-13.904891026316873</v>
      </c>
      <c r="W10" s="174"/>
      <c r="X10" s="64"/>
      <c r="Y10" s="175">
        <v>0</v>
      </c>
      <c r="Z10" s="174">
        <v>-11.559888579308355</v>
      </c>
      <c r="AA10" s="64">
        <v>-3.4005535784772984</v>
      </c>
      <c r="AB10" s="175">
        <v>-4.1027728686130702</v>
      </c>
    </row>
    <row r="11" spans="1:28" ht="18" customHeight="1" x14ac:dyDescent="0.25">
      <c r="A11" s="43"/>
      <c r="B11" s="187"/>
      <c r="C11" s="188" t="s">
        <v>145</v>
      </c>
      <c r="D11" s="256">
        <v>51.304347826086953</v>
      </c>
      <c r="E11" s="63"/>
      <c r="F11" s="257">
        <v>51.296431566313082</v>
      </c>
      <c r="G11" s="256">
        <v>5.0724637681159424</v>
      </c>
      <c r="H11" s="63"/>
      <c r="I11" s="257">
        <v>0.85258731271555721</v>
      </c>
      <c r="J11" s="256">
        <v>0</v>
      </c>
      <c r="K11" s="63"/>
      <c r="L11" s="257">
        <v>0</v>
      </c>
      <c r="M11" s="256">
        <v>56.376811594202898</v>
      </c>
      <c r="N11" s="63">
        <v>52.270833333333336</v>
      </c>
      <c r="O11" s="257">
        <v>52.149018879028638</v>
      </c>
      <c r="P11" s="3"/>
      <c r="Q11" s="256"/>
      <c r="R11" s="63"/>
      <c r="S11" s="257">
        <v>-7.2140884461579446</v>
      </c>
      <c r="T11" s="256"/>
      <c r="U11" s="63"/>
      <c r="V11" s="257">
        <v>2.2921241718381637E-2</v>
      </c>
      <c r="W11" s="256"/>
      <c r="X11" s="63"/>
      <c r="Y11" s="257">
        <v>0</v>
      </c>
      <c r="Z11" s="256">
        <v>10.354609929162541</v>
      </c>
      <c r="AA11" s="63">
        <v>8.7088388215658288</v>
      </c>
      <c r="AB11" s="257">
        <v>-7.1042009145139158</v>
      </c>
    </row>
    <row r="12" spans="1:28" ht="18" customHeight="1" x14ac:dyDescent="0.25">
      <c r="A12" s="43"/>
      <c r="B12" s="185"/>
      <c r="C12" s="186" t="s">
        <v>147</v>
      </c>
      <c r="D12" s="174">
        <v>56.030855539971952</v>
      </c>
      <c r="E12" s="64"/>
      <c r="F12" s="175">
        <v>54.1025028628763</v>
      </c>
      <c r="G12" s="174">
        <v>6.1711079943899021</v>
      </c>
      <c r="H12" s="64"/>
      <c r="I12" s="175">
        <v>1.1322321601651724</v>
      </c>
      <c r="J12" s="174">
        <v>0</v>
      </c>
      <c r="K12" s="64"/>
      <c r="L12" s="175">
        <v>0</v>
      </c>
      <c r="M12" s="174">
        <v>62.201963534361852</v>
      </c>
      <c r="N12" s="64">
        <v>59.667338709677416</v>
      </c>
      <c r="O12" s="175">
        <v>55.234735023041473</v>
      </c>
      <c r="P12" s="3"/>
      <c r="Q12" s="174"/>
      <c r="R12" s="64"/>
      <c r="S12" s="175">
        <v>-5.216691737231093</v>
      </c>
      <c r="T12" s="174"/>
      <c r="U12" s="64"/>
      <c r="V12" s="175">
        <v>9.4112681972639667</v>
      </c>
      <c r="W12" s="174"/>
      <c r="X12" s="64"/>
      <c r="Y12" s="175">
        <v>0</v>
      </c>
      <c r="Z12" s="174">
        <v>-2.0971302427756831</v>
      </c>
      <c r="AA12" s="64">
        <v>10.120930232630256</v>
      </c>
      <c r="AB12" s="175">
        <v>-4.9562151795383613</v>
      </c>
    </row>
    <row r="13" spans="1:28" ht="18" customHeight="1" x14ac:dyDescent="0.25">
      <c r="A13" s="43"/>
      <c r="B13" s="187"/>
      <c r="C13" s="188" t="s">
        <v>148</v>
      </c>
      <c r="D13" s="256">
        <v>60</v>
      </c>
      <c r="E13" s="63"/>
      <c r="F13" s="257">
        <v>48.543665451778629</v>
      </c>
      <c r="G13" s="256">
        <v>0</v>
      </c>
      <c r="H13" s="63"/>
      <c r="I13" s="257">
        <v>0.74356283011198976</v>
      </c>
      <c r="J13" s="256">
        <v>0</v>
      </c>
      <c r="K13" s="63"/>
      <c r="L13" s="257">
        <v>0</v>
      </c>
      <c r="M13" s="256">
        <v>60</v>
      </c>
      <c r="N13" s="63">
        <v>52.625</v>
      </c>
      <c r="O13" s="257">
        <v>49.28722828189062</v>
      </c>
      <c r="P13" s="3"/>
      <c r="Q13" s="256">
        <v>-11.254019292638745</v>
      </c>
      <c r="R13" s="63"/>
      <c r="S13" s="257">
        <v>-9.1416066187379172</v>
      </c>
      <c r="T13" s="256">
        <v>0</v>
      </c>
      <c r="U13" s="63"/>
      <c r="V13" s="257">
        <v>28.357670327299299</v>
      </c>
      <c r="W13" s="256">
        <v>0</v>
      </c>
      <c r="X13" s="63"/>
      <c r="Y13" s="257">
        <v>0</v>
      </c>
      <c r="Z13" s="256">
        <v>-11.254019292638745</v>
      </c>
      <c r="AA13" s="63">
        <v>11.351113070232241</v>
      </c>
      <c r="AB13" s="257">
        <v>-8.7393828369326485</v>
      </c>
    </row>
    <row r="14" spans="1:28" ht="18" customHeight="1" x14ac:dyDescent="0.25">
      <c r="A14" s="43"/>
      <c r="B14" s="185"/>
      <c r="C14" s="186" t="s">
        <v>149</v>
      </c>
      <c r="D14" s="174">
        <v>49.298737727910236</v>
      </c>
      <c r="E14" s="64"/>
      <c r="F14" s="175">
        <v>43.340844422982144</v>
      </c>
      <c r="G14" s="174">
        <v>1.6830294530154277</v>
      </c>
      <c r="H14" s="64"/>
      <c r="I14" s="175">
        <v>0.26413445789102807</v>
      </c>
      <c r="J14" s="174">
        <v>0</v>
      </c>
      <c r="K14" s="64"/>
      <c r="L14" s="175">
        <v>0</v>
      </c>
      <c r="M14" s="174">
        <v>50.981767180925665</v>
      </c>
      <c r="N14" s="64">
        <v>42.137096774193552</v>
      </c>
      <c r="O14" s="175">
        <v>43.604978880873176</v>
      </c>
      <c r="P14" s="3"/>
      <c r="Q14" s="174">
        <v>-1.9525801951880053</v>
      </c>
      <c r="R14" s="64"/>
      <c r="S14" s="175">
        <v>-9.5916602512308202</v>
      </c>
      <c r="T14" s="174">
        <v>-44.186046511887504</v>
      </c>
      <c r="U14" s="64"/>
      <c r="V14" s="175">
        <v>-14.935128535995265</v>
      </c>
      <c r="W14" s="174">
        <v>0</v>
      </c>
      <c r="X14" s="64"/>
      <c r="Y14" s="175">
        <v>0</v>
      </c>
      <c r="Z14" s="174">
        <v>-4.3421052631186248</v>
      </c>
      <c r="AA14" s="64">
        <v>4.6046046046464886</v>
      </c>
      <c r="AB14" s="175">
        <v>-9.6260481185627267</v>
      </c>
    </row>
    <row r="15" spans="1:28" ht="18" customHeight="1" x14ac:dyDescent="0.25">
      <c r="A15" s="43"/>
      <c r="B15" s="187">
        <v>2024</v>
      </c>
      <c r="C15" s="188" t="s">
        <v>150</v>
      </c>
      <c r="D15" s="256">
        <v>42.005610098176717</v>
      </c>
      <c r="E15" s="63"/>
      <c r="F15" s="257">
        <v>44.879282662469805</v>
      </c>
      <c r="G15" s="256">
        <v>5.46984572230014</v>
      </c>
      <c r="H15" s="63"/>
      <c r="I15" s="257">
        <v>0.49397857191393596</v>
      </c>
      <c r="J15" s="256">
        <v>0</v>
      </c>
      <c r="K15" s="63"/>
      <c r="L15" s="257">
        <v>0</v>
      </c>
      <c r="M15" s="256">
        <v>47.47545582047686</v>
      </c>
      <c r="N15" s="63">
        <v>40.97782258064516</v>
      </c>
      <c r="O15" s="257">
        <v>45.37326123438374</v>
      </c>
      <c r="P15" s="3"/>
      <c r="Q15" s="256">
        <v>-23.106546854952896</v>
      </c>
      <c r="R15" s="63"/>
      <c r="S15" s="257">
        <v>-7.409033371283849</v>
      </c>
      <c r="T15" s="256">
        <v>874.9999999510062</v>
      </c>
      <c r="U15" s="63"/>
      <c r="V15" s="257">
        <v>6.7248857925126799</v>
      </c>
      <c r="W15" s="256">
        <v>0</v>
      </c>
      <c r="X15" s="63"/>
      <c r="Y15" s="257">
        <v>0</v>
      </c>
      <c r="Z15" s="256">
        <v>-13.977128335506826</v>
      </c>
      <c r="AA15" s="63">
        <v>9.2154755508448805</v>
      </c>
      <c r="AB15" s="257">
        <v>-7.2753429612359213</v>
      </c>
    </row>
    <row r="16" spans="1:28" ht="18" customHeight="1" x14ac:dyDescent="0.25">
      <c r="A16" s="43"/>
      <c r="B16" s="185"/>
      <c r="C16" s="186" t="s">
        <v>151</v>
      </c>
      <c r="D16" s="174">
        <v>47.001499250374813</v>
      </c>
      <c r="E16" s="64"/>
      <c r="F16" s="175">
        <v>50.884393010640515</v>
      </c>
      <c r="G16" s="174">
        <v>1.3493253373313343</v>
      </c>
      <c r="H16" s="64"/>
      <c r="I16" s="175">
        <v>0.61067378350603674</v>
      </c>
      <c r="J16" s="174">
        <v>0</v>
      </c>
      <c r="K16" s="64"/>
      <c r="L16" s="175">
        <v>0</v>
      </c>
      <c r="M16" s="174">
        <v>48.35082458770615</v>
      </c>
      <c r="N16" s="64">
        <v>50.032327586206875</v>
      </c>
      <c r="O16" s="175">
        <v>51.495066794146545</v>
      </c>
      <c r="P16" s="3"/>
      <c r="Q16" s="174">
        <v>-1.4040211164441911</v>
      </c>
      <c r="R16" s="64"/>
      <c r="S16" s="175">
        <v>-7.5123154450640159</v>
      </c>
      <c r="T16" s="174">
        <v>57.993730403961472</v>
      </c>
      <c r="U16" s="64"/>
      <c r="V16" s="175">
        <v>-30.564841574734288</v>
      </c>
      <c r="W16" s="174">
        <v>0</v>
      </c>
      <c r="X16" s="64"/>
      <c r="Y16" s="175">
        <v>0</v>
      </c>
      <c r="Z16" s="174">
        <v>-0.35862068966154947</v>
      </c>
      <c r="AA16" s="64">
        <v>-1.7124193876801015</v>
      </c>
      <c r="AB16" s="175">
        <v>-7.8750259391508237</v>
      </c>
    </row>
    <row r="17" spans="1:29" ht="18" customHeight="1" x14ac:dyDescent="0.25">
      <c r="A17" s="43"/>
      <c r="B17" s="187"/>
      <c r="C17" s="188" t="s">
        <v>152</v>
      </c>
      <c r="D17" s="256">
        <v>63.744740532959327</v>
      </c>
      <c r="E17" s="63"/>
      <c r="F17" s="257">
        <v>57.250408388274643</v>
      </c>
      <c r="G17" s="256">
        <v>4.9088359046283312</v>
      </c>
      <c r="H17" s="63"/>
      <c r="I17" s="257">
        <v>0.42641428560191647</v>
      </c>
      <c r="J17" s="256">
        <v>0</v>
      </c>
      <c r="K17" s="63"/>
      <c r="L17" s="257">
        <v>0</v>
      </c>
      <c r="M17" s="256">
        <v>68.65357643758766</v>
      </c>
      <c r="N17" s="63">
        <v>56.64314516129032</v>
      </c>
      <c r="O17" s="257">
        <v>57.676822673876565</v>
      </c>
      <c r="P17" s="3"/>
      <c r="Q17" s="256">
        <v>8.4725536993246546</v>
      </c>
      <c r="R17" s="63"/>
      <c r="S17" s="257">
        <v>-4.6349515566618038</v>
      </c>
      <c r="T17" s="256">
        <v>11.111111110243387</v>
      </c>
      <c r="U17" s="63"/>
      <c r="V17" s="257">
        <v>-71.616490804581289</v>
      </c>
      <c r="W17" s="256">
        <v>0</v>
      </c>
      <c r="X17" s="63"/>
      <c r="Y17" s="257">
        <v>0</v>
      </c>
      <c r="Z17" s="256">
        <v>8.6570477247288107</v>
      </c>
      <c r="AA17" s="63">
        <v>-5.7056553112482682</v>
      </c>
      <c r="AB17" s="257">
        <v>-6.2702495872154334</v>
      </c>
    </row>
    <row r="18" spans="1:29" ht="18" customHeight="1" x14ac:dyDescent="0.25">
      <c r="A18" s="43"/>
      <c r="B18" s="185"/>
      <c r="C18" s="186" t="s">
        <v>153</v>
      </c>
      <c r="D18" s="174">
        <v>48.478260869565219</v>
      </c>
      <c r="E18" s="64"/>
      <c r="F18" s="175">
        <v>55.884637507298748</v>
      </c>
      <c r="G18" s="174">
        <v>8.4057971014492754</v>
      </c>
      <c r="H18" s="64"/>
      <c r="I18" s="175">
        <v>2.3732247079553344</v>
      </c>
      <c r="J18" s="174">
        <v>0</v>
      </c>
      <c r="K18" s="64"/>
      <c r="L18" s="175">
        <v>0</v>
      </c>
      <c r="M18" s="174">
        <v>56.884057971014492</v>
      </c>
      <c r="N18" s="64">
        <v>58.479166666666664</v>
      </c>
      <c r="O18" s="175">
        <v>58.257862215254079</v>
      </c>
      <c r="P18" s="3"/>
      <c r="Q18" s="174">
        <v>17.368421052594517</v>
      </c>
      <c r="R18" s="64"/>
      <c r="S18" s="175">
        <v>-0.5492441679570742</v>
      </c>
      <c r="T18" s="174">
        <v>-25.64102564111144</v>
      </c>
      <c r="U18" s="64"/>
      <c r="V18" s="175">
        <v>1.207067881586507</v>
      </c>
      <c r="W18" s="174">
        <v>0</v>
      </c>
      <c r="X18" s="64"/>
      <c r="Y18" s="175">
        <v>0</v>
      </c>
      <c r="Z18" s="174">
        <v>8.1267217630317834</v>
      </c>
      <c r="AA18" s="64">
        <v>5.1507772991827085</v>
      </c>
      <c r="AB18" s="175">
        <v>-0.47888991324386182</v>
      </c>
    </row>
    <row r="19" spans="1:29" ht="18" customHeight="1" x14ac:dyDescent="0.25">
      <c r="A19" s="43"/>
      <c r="B19" s="187"/>
      <c r="C19" s="188" t="s">
        <v>154</v>
      </c>
      <c r="D19" s="256">
        <v>47.826086956521742</v>
      </c>
      <c r="E19" s="63"/>
      <c r="F19" s="257">
        <v>55.94811622245426</v>
      </c>
      <c r="G19" s="256">
        <v>2.4544179523141656</v>
      </c>
      <c r="H19" s="63"/>
      <c r="I19" s="257">
        <v>0.92418297451192344</v>
      </c>
      <c r="J19" s="256">
        <v>0</v>
      </c>
      <c r="K19" s="63"/>
      <c r="L19" s="257">
        <v>0</v>
      </c>
      <c r="M19" s="256">
        <v>50.280504908835901</v>
      </c>
      <c r="N19" s="63">
        <v>49.909274193548384</v>
      </c>
      <c r="O19" s="257">
        <v>56.872299196966182</v>
      </c>
      <c r="P19" s="3"/>
      <c r="Q19" s="256">
        <v>-19.480519480515678</v>
      </c>
      <c r="R19" s="63"/>
      <c r="S19" s="257">
        <v>1.3967897111457879</v>
      </c>
      <c r="T19" s="256">
        <v>2.9411764708122838</v>
      </c>
      <c r="U19" s="63"/>
      <c r="V19" s="257">
        <v>-6.2206608775778491</v>
      </c>
      <c r="W19" s="256">
        <v>0</v>
      </c>
      <c r="X19" s="63"/>
      <c r="Y19" s="257">
        <v>0</v>
      </c>
      <c r="Z19" s="256">
        <v>-18.615209988638732</v>
      </c>
      <c r="AA19" s="63">
        <v>-2.8834837191847793</v>
      </c>
      <c r="AB19" s="257">
        <v>1.2631267776750581</v>
      </c>
    </row>
    <row r="20" spans="1:29" ht="18" customHeight="1" x14ac:dyDescent="0.25">
      <c r="A20" s="43"/>
      <c r="B20" s="185"/>
      <c r="C20" s="186" t="s">
        <v>156</v>
      </c>
      <c r="D20" s="174">
        <v>42.536231884057969</v>
      </c>
      <c r="E20" s="64"/>
      <c r="F20" s="175">
        <v>57.788199053853013</v>
      </c>
      <c r="G20" s="174">
        <v>9.4927536231884062</v>
      </c>
      <c r="H20" s="64"/>
      <c r="I20" s="175">
        <v>0.8948943385427035</v>
      </c>
      <c r="J20" s="174">
        <v>0</v>
      </c>
      <c r="K20" s="64"/>
      <c r="L20" s="175">
        <v>0</v>
      </c>
      <c r="M20" s="174">
        <v>52.028985507246375</v>
      </c>
      <c r="N20" s="64">
        <v>49.96875</v>
      </c>
      <c r="O20" s="175">
        <v>58.683093392395719</v>
      </c>
      <c r="P20" s="3"/>
      <c r="Q20" s="174">
        <v>-20.889487870577298</v>
      </c>
      <c r="R20" s="64"/>
      <c r="S20" s="175">
        <v>2.4268505724655682</v>
      </c>
      <c r="T20" s="174">
        <v>0</v>
      </c>
      <c r="U20" s="64"/>
      <c r="V20" s="175">
        <v>-25.587611589057463</v>
      </c>
      <c r="W20" s="174">
        <v>0</v>
      </c>
      <c r="X20" s="64"/>
      <c r="Y20" s="175">
        <v>0</v>
      </c>
      <c r="Z20" s="174">
        <v>-3.2345013476567304</v>
      </c>
      <c r="AA20" s="64">
        <v>-9.3194706994877468</v>
      </c>
      <c r="AB20" s="175">
        <v>1.8421635917176085</v>
      </c>
    </row>
    <row r="21" spans="1:29" ht="18" customHeight="1" x14ac:dyDescent="0.25">
      <c r="A21" s="43"/>
      <c r="B21" s="187"/>
      <c r="C21" s="188" t="s">
        <v>140</v>
      </c>
      <c r="D21" s="256">
        <v>45.441795231416549</v>
      </c>
      <c r="E21" s="63"/>
      <c r="F21" s="257">
        <v>57.482814687629393</v>
      </c>
      <c r="G21" s="256">
        <v>8.8359046283309954</v>
      </c>
      <c r="H21" s="63"/>
      <c r="I21" s="257">
        <v>0.67775115422468368</v>
      </c>
      <c r="J21" s="256">
        <v>0</v>
      </c>
      <c r="K21" s="63"/>
      <c r="L21" s="257">
        <v>0</v>
      </c>
      <c r="M21" s="256">
        <v>54.277699859747543</v>
      </c>
      <c r="N21" s="63">
        <v>55.35282258064516</v>
      </c>
      <c r="O21" s="257">
        <v>58.160565841854073</v>
      </c>
      <c r="P21" s="3"/>
      <c r="Q21" s="256">
        <v>3.1847133758829322</v>
      </c>
      <c r="R21" s="63"/>
      <c r="S21" s="257">
        <v>7.0548362056490648</v>
      </c>
      <c r="T21" s="256">
        <v>186.36363636316776</v>
      </c>
      <c r="U21" s="63"/>
      <c r="V21" s="257">
        <v>-40.088619653968216</v>
      </c>
      <c r="W21" s="256">
        <v>0</v>
      </c>
      <c r="X21" s="63"/>
      <c r="Y21" s="257">
        <v>0</v>
      </c>
      <c r="Z21" s="256">
        <v>15.178571428649585</v>
      </c>
      <c r="AA21" s="63">
        <v>5.1714230990167298</v>
      </c>
      <c r="AB21" s="257">
        <v>6.0820983131565249</v>
      </c>
    </row>
    <row r="22" spans="1:29" ht="18" customHeight="1" x14ac:dyDescent="0.25">
      <c r="A22" s="43"/>
      <c r="B22" s="185"/>
      <c r="C22" s="186" t="s">
        <v>144</v>
      </c>
      <c r="D22" s="174">
        <v>35.62412342215989</v>
      </c>
      <c r="E22" s="64"/>
      <c r="F22" s="175">
        <v>52.720216518036871</v>
      </c>
      <c r="G22" s="174">
        <v>5.46984572230014</v>
      </c>
      <c r="H22" s="64"/>
      <c r="I22" s="175">
        <v>1.0499157470686014</v>
      </c>
      <c r="J22" s="174">
        <v>0</v>
      </c>
      <c r="K22" s="64"/>
      <c r="L22" s="175">
        <v>0</v>
      </c>
      <c r="M22" s="174">
        <v>41.093969144460026</v>
      </c>
      <c r="N22" s="64">
        <v>44.95967741935484</v>
      </c>
      <c r="O22" s="175">
        <v>53.770132265105474</v>
      </c>
      <c r="P22" s="3"/>
      <c r="Q22" s="174">
        <v>-20.000000000000252</v>
      </c>
      <c r="R22" s="64"/>
      <c r="S22" s="175">
        <v>-1.3445664927768382</v>
      </c>
      <c r="T22" s="174">
        <v>0</v>
      </c>
      <c r="U22" s="64"/>
      <c r="V22" s="175">
        <v>200.0509876316635</v>
      </c>
      <c r="W22" s="174">
        <v>0</v>
      </c>
      <c r="X22" s="64"/>
      <c r="Y22" s="175">
        <v>0</v>
      </c>
      <c r="Z22" s="174">
        <v>-7.7165354330711571</v>
      </c>
      <c r="AA22" s="64">
        <v>-8.7187883750145954</v>
      </c>
      <c r="AB22" s="175">
        <v>-3.4423684141362029E-2</v>
      </c>
    </row>
    <row r="23" spans="1:29" ht="18" customHeight="1" x14ac:dyDescent="0.25">
      <c r="A23" s="43"/>
      <c r="B23" s="187"/>
      <c r="C23" s="188" t="s">
        <v>145</v>
      </c>
      <c r="D23" s="256">
        <v>42.826086956521742</v>
      </c>
      <c r="E23" s="63"/>
      <c r="F23" s="257">
        <v>46.987482160633746</v>
      </c>
      <c r="G23" s="256">
        <v>1.1594202898550725</v>
      </c>
      <c r="H23" s="63"/>
      <c r="I23" s="257">
        <v>0.8240773258842834</v>
      </c>
      <c r="J23" s="256">
        <v>0</v>
      </c>
      <c r="K23" s="63"/>
      <c r="L23" s="257">
        <v>0</v>
      </c>
      <c r="M23" s="256">
        <v>43.985507246376812</v>
      </c>
      <c r="N23" s="63">
        <v>47.270833333333336</v>
      </c>
      <c r="O23" s="257">
        <v>47.811559486518028</v>
      </c>
      <c r="P23" s="3"/>
      <c r="Q23" s="256">
        <v>-16.525423728834781</v>
      </c>
      <c r="R23" s="63"/>
      <c r="S23" s="257">
        <v>-8.4000958236188268</v>
      </c>
      <c r="T23" s="256">
        <v>-77.142857142785303</v>
      </c>
      <c r="U23" s="63"/>
      <c r="V23" s="257">
        <v>-3.3439374936779553</v>
      </c>
      <c r="W23" s="256">
        <v>0</v>
      </c>
      <c r="X23" s="63"/>
      <c r="Y23" s="257">
        <v>0</v>
      </c>
      <c r="Z23" s="256">
        <v>-21.979434447296761</v>
      </c>
      <c r="AA23" s="63">
        <v>-9.565563969651377</v>
      </c>
      <c r="AB23" s="257">
        <v>-8.317432399919289</v>
      </c>
    </row>
    <row r="24" spans="1:29" ht="18" customHeight="1" x14ac:dyDescent="0.25">
      <c r="A24" s="43"/>
      <c r="B24" s="185"/>
      <c r="C24" s="186" t="s">
        <v>147</v>
      </c>
      <c r="D24" s="174">
        <v>48.176718092566617</v>
      </c>
      <c r="E24" s="64"/>
      <c r="F24" s="175">
        <v>53.834958074148481</v>
      </c>
      <c r="G24" s="174">
        <v>6.2412342215988783</v>
      </c>
      <c r="H24" s="64"/>
      <c r="I24" s="175">
        <v>1.3886211232975978</v>
      </c>
      <c r="J24" s="174">
        <v>0</v>
      </c>
      <c r="K24" s="64"/>
      <c r="L24" s="175">
        <v>0</v>
      </c>
      <c r="M24" s="174">
        <v>54.417952314165497</v>
      </c>
      <c r="N24" s="64">
        <v>59.576612903225808</v>
      </c>
      <c r="O24" s="175">
        <v>55.223579197446085</v>
      </c>
      <c r="P24" s="3"/>
      <c r="Q24" s="174">
        <v>-14.017521902421018</v>
      </c>
      <c r="R24" s="64"/>
      <c r="S24" s="175">
        <v>-0.49451462426700582</v>
      </c>
      <c r="T24" s="174">
        <v>1.1363636361981404</v>
      </c>
      <c r="U24" s="64"/>
      <c r="V24" s="175">
        <v>22.644557548366123</v>
      </c>
      <c r="W24" s="174">
        <v>0</v>
      </c>
      <c r="X24" s="64"/>
      <c r="Y24" s="175">
        <v>0</v>
      </c>
      <c r="Z24" s="174">
        <v>-12.514092446502358</v>
      </c>
      <c r="AA24" s="64">
        <v>-0.15205271164447701</v>
      </c>
      <c r="AB24" s="175">
        <v>-2.0197119709676845E-2</v>
      </c>
    </row>
    <row r="25" spans="1:29" ht="18" customHeight="1" x14ac:dyDescent="0.2">
      <c r="A25" s="44"/>
      <c r="B25" s="187"/>
      <c r="C25" s="188" t="s">
        <v>148</v>
      </c>
      <c r="D25" s="256">
        <v>59.420289855072461</v>
      </c>
      <c r="E25" s="63"/>
      <c r="F25" s="257">
        <v>48.350784181033646</v>
      </c>
      <c r="G25" s="256">
        <v>6.666666666666667</v>
      </c>
      <c r="H25" s="63"/>
      <c r="I25" s="257">
        <v>0.80733016691916848</v>
      </c>
      <c r="J25" s="256">
        <v>0</v>
      </c>
      <c r="K25" s="63"/>
      <c r="L25" s="257">
        <v>0</v>
      </c>
      <c r="M25" s="256">
        <v>66.086956521739125</v>
      </c>
      <c r="N25" s="63">
        <v>57.197916666666664</v>
      </c>
      <c r="O25" s="257">
        <v>49.158114347952811</v>
      </c>
      <c r="P25" s="3"/>
      <c r="Q25" s="256">
        <v>-0.96618357487922701</v>
      </c>
      <c r="R25" s="63"/>
      <c r="S25" s="257">
        <v>-0.39733561314580079</v>
      </c>
      <c r="T25" s="256">
        <v>0</v>
      </c>
      <c r="U25" s="63"/>
      <c r="V25" s="257">
        <v>8.5759177621335052</v>
      </c>
      <c r="W25" s="256">
        <v>0</v>
      </c>
      <c r="X25" s="63"/>
      <c r="Y25" s="257">
        <v>0</v>
      </c>
      <c r="Z25" s="256">
        <v>10.144927536231885</v>
      </c>
      <c r="AA25" s="63">
        <v>8.689627870150435</v>
      </c>
      <c r="AB25" s="257">
        <v>-0.26196225360597625</v>
      </c>
    </row>
    <row r="26" spans="1:29" ht="18" customHeight="1" x14ac:dyDescent="0.2">
      <c r="A26" s="44"/>
      <c r="B26" s="189"/>
      <c r="C26" s="190" t="s">
        <v>149</v>
      </c>
      <c r="D26" s="176">
        <v>50</v>
      </c>
      <c r="E26" s="177"/>
      <c r="F26" s="178">
        <v>42.102732340270158</v>
      </c>
      <c r="G26" s="176">
        <v>1.5427769985974755</v>
      </c>
      <c r="H26" s="177"/>
      <c r="I26" s="178">
        <v>0.35888057780127319</v>
      </c>
      <c r="J26" s="176">
        <v>0</v>
      </c>
      <c r="K26" s="177"/>
      <c r="L26" s="178">
        <v>0</v>
      </c>
      <c r="M26" s="176">
        <v>51.542776998597475</v>
      </c>
      <c r="N26" s="177">
        <v>44.10282258064516</v>
      </c>
      <c r="O26" s="178">
        <v>42.461612918071431</v>
      </c>
      <c r="P26" s="126"/>
      <c r="Q26" s="176">
        <v>1.4224751067066965</v>
      </c>
      <c r="R26" s="177"/>
      <c r="S26" s="178">
        <v>-2.8566865717844694</v>
      </c>
      <c r="T26" s="176">
        <v>-8.333333332493055</v>
      </c>
      <c r="U26" s="177"/>
      <c r="V26" s="178">
        <v>35.870412612785124</v>
      </c>
      <c r="W26" s="176">
        <v>0</v>
      </c>
      <c r="X26" s="177"/>
      <c r="Y26" s="178">
        <v>0</v>
      </c>
      <c r="Z26" s="176">
        <v>1.1004126547964275</v>
      </c>
      <c r="AA26" s="177">
        <v>4.6650717703189031</v>
      </c>
      <c r="AB26" s="178">
        <v>-2.6220995679220174</v>
      </c>
    </row>
    <row r="27" spans="1:29" ht="21" customHeight="1" x14ac:dyDescent="0.2">
      <c r="A27" s="76"/>
      <c r="B27" s="78"/>
      <c r="C27" s="78"/>
      <c r="D27" s="77"/>
      <c r="E27" s="77"/>
      <c r="F27" s="77"/>
      <c r="G27" s="77"/>
      <c r="H27" s="77"/>
      <c r="I27" s="77"/>
      <c r="J27" s="77"/>
      <c r="K27" s="77"/>
      <c r="L27" s="77"/>
      <c r="M27" s="77"/>
      <c r="N27" s="77"/>
      <c r="O27" s="77"/>
      <c r="P27" s="79"/>
      <c r="Q27" s="77"/>
      <c r="R27" s="77"/>
      <c r="S27" s="77"/>
      <c r="T27" s="77"/>
      <c r="U27" s="77"/>
      <c r="V27" s="77"/>
      <c r="W27" s="77"/>
      <c r="X27" s="77"/>
      <c r="Y27" s="77"/>
      <c r="Z27" s="77"/>
      <c r="AA27" s="77"/>
      <c r="AB27" s="77"/>
      <c r="AC27" s="1"/>
    </row>
    <row r="28" spans="1:29" ht="18" customHeight="1" x14ac:dyDescent="0.25">
      <c r="A28" s="76"/>
      <c r="B28" s="541" t="s">
        <v>58</v>
      </c>
      <c r="C28" s="541"/>
      <c r="D28" s="541"/>
      <c r="E28" s="541"/>
      <c r="F28" s="541"/>
      <c r="G28" s="541"/>
      <c r="H28" s="541"/>
      <c r="I28" s="541"/>
      <c r="J28" s="541"/>
      <c r="K28" s="541"/>
      <c r="L28" s="541"/>
      <c r="M28" s="541"/>
      <c r="N28" s="541"/>
      <c r="O28" s="541"/>
      <c r="P28" s="249"/>
      <c r="Q28" s="538"/>
      <c r="R28" s="538"/>
      <c r="S28" s="538"/>
      <c r="T28" s="538"/>
      <c r="U28" s="538"/>
      <c r="V28" s="538"/>
      <c r="W28" s="538"/>
      <c r="X28" s="538"/>
      <c r="Y28" s="538"/>
      <c r="Z28" s="538"/>
      <c r="AA28" s="538"/>
      <c r="AB28" s="538"/>
      <c r="AC28" s="1"/>
    </row>
    <row r="29" spans="1:29" ht="18" customHeight="1" x14ac:dyDescent="0.25">
      <c r="A29" s="43"/>
      <c r="B29" s="183">
        <v>2022</v>
      </c>
      <c r="C29" s="184"/>
      <c r="D29" s="260"/>
      <c r="E29" s="261"/>
      <c r="F29" s="262">
        <v>53.86762251145317</v>
      </c>
      <c r="G29" s="260"/>
      <c r="H29" s="261"/>
      <c r="I29" s="262">
        <v>0.80335281542021708</v>
      </c>
      <c r="J29" s="260"/>
      <c r="K29" s="261"/>
      <c r="L29" s="262">
        <v>0</v>
      </c>
      <c r="M29" s="260">
        <v>56.480047647409172</v>
      </c>
      <c r="N29" s="261">
        <v>51.965753424657535</v>
      </c>
      <c r="O29" s="262">
        <v>54.670975326873382</v>
      </c>
      <c r="P29" s="3"/>
      <c r="Q29" s="260"/>
      <c r="R29" s="261"/>
      <c r="S29" s="262">
        <v>11.644528794610332</v>
      </c>
      <c r="T29" s="260"/>
      <c r="U29" s="261"/>
      <c r="V29" s="262">
        <v>-86.082926801734828</v>
      </c>
      <c r="W29" s="260"/>
      <c r="X29" s="261"/>
      <c r="Y29" s="262">
        <v>-100</v>
      </c>
      <c r="Z29" s="260">
        <v>-9.4690494903807529</v>
      </c>
      <c r="AA29" s="261">
        <v>-9.2002513239994581</v>
      </c>
      <c r="AB29" s="262">
        <v>3.9405105733002863E-2</v>
      </c>
    </row>
    <row r="30" spans="1:29" ht="18" customHeight="1" x14ac:dyDescent="0.25">
      <c r="A30" s="43"/>
      <c r="B30" s="185">
        <v>2023</v>
      </c>
      <c r="C30" s="186"/>
      <c r="D30" s="174">
        <v>51.762954139368674</v>
      </c>
      <c r="E30" s="64"/>
      <c r="F30" s="175">
        <v>52.96298063124356</v>
      </c>
      <c r="G30" s="174">
        <v>2.96605122096486</v>
      </c>
      <c r="H30" s="64"/>
      <c r="I30" s="175">
        <v>0.98563927081745073</v>
      </c>
      <c r="J30" s="174">
        <v>0</v>
      </c>
      <c r="K30" s="64"/>
      <c r="L30" s="175">
        <v>0</v>
      </c>
      <c r="M30" s="174">
        <v>54.729005360333531</v>
      </c>
      <c r="N30" s="64">
        <v>51.579623287671232</v>
      </c>
      <c r="O30" s="175">
        <v>53.948619902061012</v>
      </c>
      <c r="P30" s="3"/>
      <c r="Q30" s="174"/>
      <c r="R30" s="64"/>
      <c r="S30" s="175">
        <v>-1.6793796311751328</v>
      </c>
      <c r="T30" s="174"/>
      <c r="U30" s="64"/>
      <c r="V30" s="175">
        <v>22.690709725923835</v>
      </c>
      <c r="W30" s="174"/>
      <c r="X30" s="64"/>
      <c r="Y30" s="175">
        <v>0</v>
      </c>
      <c r="Z30" s="174">
        <v>-3.1002847200095722</v>
      </c>
      <c r="AA30" s="64">
        <v>-0.74304731786152534</v>
      </c>
      <c r="AB30" s="175">
        <v>-1.3212777356169956</v>
      </c>
    </row>
    <row r="31" spans="1:29" ht="18" customHeight="1" x14ac:dyDescent="0.25">
      <c r="A31" s="43"/>
      <c r="B31" s="258">
        <v>2024</v>
      </c>
      <c r="C31" s="259"/>
      <c r="D31" s="263">
        <v>47.754811119030649</v>
      </c>
      <c r="E31" s="264"/>
      <c r="F31" s="265">
        <v>52.012467380218659</v>
      </c>
      <c r="G31" s="263">
        <v>5.1734378712283204</v>
      </c>
      <c r="H31" s="264"/>
      <c r="I31" s="265">
        <v>0.90170130166268125</v>
      </c>
      <c r="J31" s="263">
        <v>0</v>
      </c>
      <c r="K31" s="264"/>
      <c r="L31" s="265">
        <v>0</v>
      </c>
      <c r="M31" s="263">
        <v>52.928248990258972</v>
      </c>
      <c r="N31" s="264">
        <v>51.193404581955598</v>
      </c>
      <c r="O31" s="265">
        <v>52.914168681881335</v>
      </c>
      <c r="P31" s="126"/>
      <c r="Q31" s="263">
        <v>-7.7432655979703924</v>
      </c>
      <c r="R31" s="264"/>
      <c r="S31" s="265">
        <v>-1.7946747702892794</v>
      </c>
      <c r="T31" s="263">
        <v>74.421730636334161</v>
      </c>
      <c r="U31" s="264"/>
      <c r="V31" s="265">
        <v>-8.5160942369098152</v>
      </c>
      <c r="W31" s="263">
        <v>0</v>
      </c>
      <c r="X31" s="264"/>
      <c r="Y31" s="265">
        <v>0</v>
      </c>
      <c r="Z31" s="263">
        <v>-3.2903144469482464</v>
      </c>
      <c r="AA31" s="264">
        <v>-0.74878155582905148</v>
      </c>
      <c r="AB31" s="265">
        <v>-1.9174748531025831</v>
      </c>
    </row>
    <row r="32" spans="1:29" ht="21" customHeight="1" x14ac:dyDescent="0.2">
      <c r="B32" s="31"/>
      <c r="C32"/>
      <c r="D32" s="41"/>
      <c r="E32" s="41"/>
      <c r="F32" s="41"/>
      <c r="G32" s="41"/>
      <c r="H32" s="41"/>
      <c r="I32" s="41"/>
      <c r="J32" s="41"/>
      <c r="K32" s="41"/>
      <c r="L32" s="41"/>
      <c r="M32" s="41"/>
      <c r="N32" s="41"/>
      <c r="O32" s="41"/>
      <c r="P32" s="3"/>
      <c r="Q32" s="3"/>
      <c r="R32" s="3"/>
      <c r="S32" s="3"/>
      <c r="T32" s="3"/>
      <c r="U32" s="3"/>
      <c r="V32" s="3"/>
      <c r="W32" s="3"/>
      <c r="X32" s="3"/>
      <c r="Y32" s="3"/>
      <c r="Z32" s="3"/>
      <c r="AA32" s="3"/>
      <c r="AB32" s="3"/>
    </row>
    <row r="33" spans="1:29" ht="18" customHeight="1" x14ac:dyDescent="0.25">
      <c r="A33" s="76"/>
      <c r="B33" s="540" t="s">
        <v>43</v>
      </c>
      <c r="C33" s="540"/>
      <c r="D33" s="540"/>
      <c r="E33" s="540"/>
      <c r="F33" s="540"/>
      <c r="G33" s="540"/>
      <c r="H33" s="540"/>
      <c r="I33" s="540"/>
      <c r="J33" s="540"/>
      <c r="K33" s="540"/>
      <c r="L33" s="540"/>
      <c r="M33" s="540"/>
      <c r="N33" s="540"/>
      <c r="O33" s="540"/>
      <c r="P33" s="249"/>
      <c r="Q33" s="538"/>
      <c r="R33" s="538"/>
      <c r="S33" s="538"/>
      <c r="T33" s="538"/>
      <c r="U33" s="538"/>
      <c r="V33" s="538"/>
      <c r="W33" s="538"/>
      <c r="X33" s="538"/>
      <c r="Y33" s="538"/>
      <c r="Z33" s="538"/>
      <c r="AA33" s="538"/>
      <c r="AB33" s="538"/>
      <c r="AC33" s="1"/>
    </row>
    <row r="34" spans="1:29" ht="18" customHeight="1" x14ac:dyDescent="0.25">
      <c r="A34" s="43"/>
      <c r="B34" s="183">
        <v>2022</v>
      </c>
      <c r="C34" s="184"/>
      <c r="D34" s="260">
        <v>58.802565930149676</v>
      </c>
      <c r="E34" s="261"/>
      <c r="F34" s="262">
        <v>52.809085786349527</v>
      </c>
      <c r="G34" s="260">
        <v>1.5324305060584462</v>
      </c>
      <c r="H34" s="261"/>
      <c r="I34" s="262">
        <v>0.64222945041234658</v>
      </c>
      <c r="J34" s="260">
        <v>0</v>
      </c>
      <c r="K34" s="261"/>
      <c r="L34" s="262">
        <v>0</v>
      </c>
      <c r="M34" s="260">
        <v>61.413043478260867</v>
      </c>
      <c r="N34" s="261">
        <v>47.241847826086953</v>
      </c>
      <c r="O34" s="262">
        <v>53.451315236761872</v>
      </c>
      <c r="P34" s="3"/>
      <c r="Q34" s="260"/>
      <c r="R34" s="261"/>
      <c r="S34" s="262">
        <v>4.8410651143280337</v>
      </c>
      <c r="T34" s="260"/>
      <c r="U34" s="261"/>
      <c r="V34" s="262">
        <v>-47.434456559531426</v>
      </c>
      <c r="W34" s="260"/>
      <c r="X34" s="261"/>
      <c r="Y34" s="262">
        <v>-100</v>
      </c>
      <c r="Z34" s="260">
        <v>-0.68781046997923034</v>
      </c>
      <c r="AA34" s="261">
        <v>-18.523725834767344</v>
      </c>
      <c r="AB34" s="262">
        <v>3.2268841294655011</v>
      </c>
    </row>
    <row r="35" spans="1:29" ht="18" customHeight="1" x14ac:dyDescent="0.25">
      <c r="A35" s="43"/>
      <c r="B35" s="185">
        <v>2023</v>
      </c>
      <c r="C35" s="186"/>
      <c r="D35" s="174">
        <v>55.056710775047257</v>
      </c>
      <c r="E35" s="64"/>
      <c r="F35" s="175">
        <v>48.657641518852415</v>
      </c>
      <c r="G35" s="174">
        <v>2.6465028355387523</v>
      </c>
      <c r="H35" s="64"/>
      <c r="I35" s="175">
        <v>0.71250146739391806</v>
      </c>
      <c r="J35" s="174">
        <v>0</v>
      </c>
      <c r="K35" s="64"/>
      <c r="L35" s="175">
        <v>0</v>
      </c>
      <c r="M35" s="174">
        <v>57.703213610586012</v>
      </c>
      <c r="N35" s="64">
        <v>51.463994565217391</v>
      </c>
      <c r="O35" s="175">
        <v>49.370142986246336</v>
      </c>
      <c r="P35" s="3"/>
      <c r="Q35" s="174">
        <v>-6.3702239788405279</v>
      </c>
      <c r="R35" s="64"/>
      <c r="S35" s="175">
        <v>-7.8612310848308073</v>
      </c>
      <c r="T35" s="174">
        <v>72.699696658613291</v>
      </c>
      <c r="U35" s="64"/>
      <c r="V35" s="175">
        <v>10.94188641616333</v>
      </c>
      <c r="W35" s="174">
        <v>0</v>
      </c>
      <c r="X35" s="64"/>
      <c r="Y35" s="175">
        <v>0</v>
      </c>
      <c r="Z35" s="174">
        <v>-6.0407849173357429</v>
      </c>
      <c r="AA35" s="64">
        <v>8.9373022720435493</v>
      </c>
      <c r="AB35" s="175">
        <v>-7.63530744280708</v>
      </c>
    </row>
    <row r="36" spans="1:29" ht="18" customHeight="1" x14ac:dyDescent="0.25">
      <c r="A36" s="43"/>
      <c r="B36" s="258">
        <v>2024</v>
      </c>
      <c r="C36" s="259"/>
      <c r="D36" s="263">
        <v>52.457466918714559</v>
      </c>
      <c r="E36" s="264"/>
      <c r="F36" s="265">
        <v>48.093034359517418</v>
      </c>
      <c r="G36" s="263">
        <v>4.796786389413989</v>
      </c>
      <c r="H36" s="264"/>
      <c r="I36" s="265">
        <v>0.85205864959138822</v>
      </c>
      <c r="J36" s="263">
        <v>0</v>
      </c>
      <c r="K36" s="264"/>
      <c r="L36" s="265">
        <v>0</v>
      </c>
      <c r="M36" s="263">
        <v>57.254253308128547</v>
      </c>
      <c r="N36" s="264">
        <v>53.586956521739133</v>
      </c>
      <c r="O36" s="265">
        <v>48.94509300910881</v>
      </c>
      <c r="P36" s="126"/>
      <c r="Q36" s="263">
        <v>-4.72103004283667</v>
      </c>
      <c r="R36" s="264"/>
      <c r="S36" s="265">
        <v>-1.1603668853601738</v>
      </c>
      <c r="T36" s="263">
        <v>81.250000002654019</v>
      </c>
      <c r="U36" s="264"/>
      <c r="V36" s="265">
        <v>19.586932599682701</v>
      </c>
      <c r="W36" s="263">
        <v>0</v>
      </c>
      <c r="X36" s="264"/>
      <c r="Y36" s="265">
        <v>0</v>
      </c>
      <c r="Z36" s="263">
        <v>-0.77805077807483181</v>
      </c>
      <c r="AA36" s="264">
        <v>4.1251402548038492</v>
      </c>
      <c r="AB36" s="265">
        <v>-0.86094540420918164</v>
      </c>
    </row>
    <row r="37" spans="1:29" ht="21" customHeight="1" x14ac:dyDescent="0.2">
      <c r="B37" s="31"/>
      <c r="C37"/>
      <c r="D37" s="41"/>
      <c r="E37" s="41"/>
      <c r="F37" s="41"/>
      <c r="G37" s="41"/>
      <c r="H37" s="41"/>
      <c r="I37" s="41"/>
      <c r="J37" s="41"/>
      <c r="K37" s="41"/>
      <c r="L37" s="41"/>
      <c r="M37" s="41"/>
      <c r="N37" s="41"/>
      <c r="O37" s="41"/>
      <c r="P37" s="3"/>
      <c r="Q37" s="3"/>
      <c r="R37" s="3"/>
      <c r="S37" s="3"/>
      <c r="T37" s="3"/>
      <c r="U37" s="3"/>
      <c r="V37" s="3"/>
      <c r="W37" s="3"/>
      <c r="X37" s="3"/>
      <c r="Y37" s="3"/>
      <c r="Z37" s="3"/>
      <c r="AA37" s="3"/>
      <c r="AB37" s="3"/>
    </row>
    <row r="38" spans="1:29" ht="17.25" customHeight="1" x14ac:dyDescent="0.25">
      <c r="A38" s="76"/>
      <c r="B38" s="540" t="s">
        <v>44</v>
      </c>
      <c r="C38" s="540"/>
      <c r="D38" s="540"/>
      <c r="E38" s="540"/>
      <c r="F38" s="540"/>
      <c r="G38" s="540"/>
      <c r="H38" s="540"/>
      <c r="I38" s="540"/>
      <c r="J38" s="540"/>
      <c r="K38" s="540"/>
      <c r="L38" s="540"/>
      <c r="M38" s="540"/>
      <c r="N38" s="540"/>
      <c r="O38" s="540"/>
      <c r="P38" s="249"/>
      <c r="Q38" s="538"/>
      <c r="R38" s="538"/>
      <c r="S38" s="538"/>
      <c r="T38" s="538"/>
      <c r="U38" s="538"/>
      <c r="V38" s="538"/>
      <c r="W38" s="538"/>
      <c r="X38" s="538"/>
      <c r="Y38" s="538"/>
      <c r="Z38" s="538"/>
      <c r="AA38" s="538"/>
      <c r="AB38" s="538"/>
      <c r="AC38" s="1"/>
    </row>
    <row r="39" spans="1:29" ht="18" customHeight="1" x14ac:dyDescent="0.25">
      <c r="A39" s="43"/>
      <c r="B39" s="183">
        <v>2022</v>
      </c>
      <c r="C39" s="184"/>
      <c r="D39" s="260"/>
      <c r="E39" s="261"/>
      <c r="F39" s="262">
        <v>53.86762251145317</v>
      </c>
      <c r="G39" s="260"/>
      <c r="H39" s="261"/>
      <c r="I39" s="262">
        <v>0.80335281542021708</v>
      </c>
      <c r="J39" s="260"/>
      <c r="K39" s="261"/>
      <c r="L39" s="262">
        <v>0</v>
      </c>
      <c r="M39" s="260">
        <v>56.480047647409172</v>
      </c>
      <c r="N39" s="261">
        <v>51.965753424657535</v>
      </c>
      <c r="O39" s="262">
        <v>54.670975326873382</v>
      </c>
      <c r="P39" s="3"/>
      <c r="Q39" s="260"/>
      <c r="R39" s="261"/>
      <c r="S39" s="262">
        <v>11.644528794610332</v>
      </c>
      <c r="T39" s="260"/>
      <c r="U39" s="261"/>
      <c r="V39" s="262">
        <v>-86.082926801734828</v>
      </c>
      <c r="W39" s="260"/>
      <c r="X39" s="261"/>
      <c r="Y39" s="262">
        <v>-100</v>
      </c>
      <c r="Z39" s="260">
        <v>-9.4690494903807529</v>
      </c>
      <c r="AA39" s="261">
        <v>-9.2002513239994581</v>
      </c>
      <c r="AB39" s="262">
        <v>3.9405105733002863E-2</v>
      </c>
    </row>
    <row r="40" spans="1:29" ht="18" customHeight="1" x14ac:dyDescent="0.25">
      <c r="A40" s="43"/>
      <c r="B40" s="185">
        <v>2023</v>
      </c>
      <c r="C40" s="186"/>
      <c r="D40" s="174">
        <v>51.762954139368674</v>
      </c>
      <c r="E40" s="64"/>
      <c r="F40" s="175">
        <v>52.96298063124356</v>
      </c>
      <c r="G40" s="174">
        <v>2.96605122096486</v>
      </c>
      <c r="H40" s="64"/>
      <c r="I40" s="175">
        <v>0.98563927081745073</v>
      </c>
      <c r="J40" s="174">
        <v>0</v>
      </c>
      <c r="K40" s="64"/>
      <c r="L40" s="175">
        <v>0</v>
      </c>
      <c r="M40" s="174">
        <v>54.729005360333531</v>
      </c>
      <c r="N40" s="64">
        <v>51.579623287671232</v>
      </c>
      <c r="O40" s="175">
        <v>53.948619902061012</v>
      </c>
      <c r="P40" s="3"/>
      <c r="Q40" s="174"/>
      <c r="R40" s="64"/>
      <c r="S40" s="175">
        <v>-1.6793796311751328</v>
      </c>
      <c r="T40" s="174"/>
      <c r="U40" s="64"/>
      <c r="V40" s="175">
        <v>22.690709725923835</v>
      </c>
      <c r="W40" s="174"/>
      <c r="X40" s="64"/>
      <c r="Y40" s="175">
        <v>0</v>
      </c>
      <c r="Z40" s="174">
        <v>-3.1002847200095722</v>
      </c>
      <c r="AA40" s="64">
        <v>-0.74304731786152534</v>
      </c>
      <c r="AB40" s="175">
        <v>-1.3212777356169956</v>
      </c>
    </row>
    <row r="41" spans="1:29" ht="18" customHeight="1" x14ac:dyDescent="0.25">
      <c r="A41" s="43"/>
      <c r="B41" s="258">
        <v>2024</v>
      </c>
      <c r="C41" s="259"/>
      <c r="D41" s="263">
        <v>47.754811119030649</v>
      </c>
      <c r="E41" s="264"/>
      <c r="F41" s="265">
        <v>52.012467380218659</v>
      </c>
      <c r="G41" s="263">
        <v>5.1734378712283204</v>
      </c>
      <c r="H41" s="264"/>
      <c r="I41" s="265">
        <v>0.90170130166268125</v>
      </c>
      <c r="J41" s="263">
        <v>0</v>
      </c>
      <c r="K41" s="264"/>
      <c r="L41" s="265">
        <v>0</v>
      </c>
      <c r="M41" s="263">
        <v>52.928248990258972</v>
      </c>
      <c r="N41" s="264">
        <v>51.193404581955598</v>
      </c>
      <c r="O41" s="265">
        <v>52.914168681881335</v>
      </c>
      <c r="P41" s="126"/>
      <c r="Q41" s="263">
        <v>-7.7432655979703924</v>
      </c>
      <c r="R41" s="264"/>
      <c r="S41" s="265">
        <v>-1.7946747702892794</v>
      </c>
      <c r="T41" s="263">
        <v>74.421730636334161</v>
      </c>
      <c r="U41" s="264"/>
      <c r="V41" s="265">
        <v>-8.5160942369098152</v>
      </c>
      <c r="W41" s="263">
        <v>0</v>
      </c>
      <c r="X41" s="264"/>
      <c r="Y41" s="265">
        <v>0</v>
      </c>
      <c r="Z41" s="263">
        <v>-3.2903144469482464</v>
      </c>
      <c r="AA41" s="264">
        <v>-0.74878155582905148</v>
      </c>
      <c r="AB41" s="265">
        <v>-1.9174748531025831</v>
      </c>
    </row>
    <row r="42" spans="1:29" ht="12" customHeight="1" x14ac:dyDescent="0.2">
      <c r="B42" s="31"/>
      <c r="C42"/>
      <c r="D42" s="41"/>
      <c r="E42" s="41"/>
      <c r="F42" s="41"/>
      <c r="G42" s="41"/>
      <c r="H42" s="41"/>
      <c r="I42" s="41"/>
      <c r="J42" s="41"/>
      <c r="K42" s="41"/>
      <c r="L42" s="41"/>
      <c r="M42" s="41"/>
      <c r="N42" s="41"/>
      <c r="O42" s="41"/>
      <c r="P42" s="3"/>
      <c r="Q42" s="3"/>
      <c r="R42" s="3"/>
      <c r="S42" s="3"/>
      <c r="T42" s="3"/>
      <c r="U42" s="3"/>
      <c r="V42" s="3"/>
      <c r="W42" s="3"/>
      <c r="X42" s="3"/>
      <c r="Y42" s="3"/>
      <c r="Z42" s="3"/>
      <c r="AA42" s="3"/>
      <c r="AB42" s="3"/>
    </row>
    <row r="43" spans="1:29" ht="39.950000000000003" customHeight="1" x14ac:dyDescent="0.2">
      <c r="B43" s="537" t="s">
        <v>106</v>
      </c>
      <c r="C43" s="537"/>
      <c r="D43" s="537"/>
      <c r="E43" s="537"/>
      <c r="F43" s="537"/>
      <c r="G43" s="537"/>
      <c r="H43" s="537"/>
      <c r="I43" s="537"/>
      <c r="J43" s="537"/>
      <c r="K43" s="537"/>
      <c r="L43" s="537"/>
      <c r="M43" s="537"/>
      <c r="N43" s="537"/>
      <c r="O43" s="537"/>
      <c r="P43" s="537"/>
      <c r="Q43" s="537"/>
      <c r="R43" s="537"/>
      <c r="S43" s="537"/>
      <c r="T43" s="537"/>
      <c r="U43" s="537"/>
      <c r="V43" s="537"/>
      <c r="W43" s="537"/>
      <c r="X43" s="537"/>
      <c r="Y43" s="537"/>
      <c r="Z43" s="537"/>
      <c r="AA43" s="537"/>
      <c r="AB43" s="537"/>
    </row>
    <row r="44" spans="1:29" ht="12" customHeight="1" x14ac:dyDescent="0.25">
      <c r="Z44" s="40"/>
      <c r="AA44" s="150"/>
      <c r="AB44" s="150"/>
    </row>
    <row r="45" spans="1:29" ht="12" customHeight="1" x14ac:dyDescent="0.2"/>
    <row r="46" spans="1:29" x14ac:dyDescent="0.2">
      <c r="A46" s="151"/>
      <c r="B46" s="151"/>
      <c r="C46" s="151"/>
      <c r="D46" s="151"/>
      <c r="E46" s="151"/>
      <c r="F46" s="151"/>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row>
    <row r="47" spans="1:29" x14ac:dyDescent="0.2">
      <c r="A47" s="151"/>
      <c r="B47" s="151"/>
      <c r="C47" s="151"/>
      <c r="D47" s="151"/>
      <c r="E47" s="151"/>
      <c r="F47" s="151"/>
      <c r="G47" s="151"/>
      <c r="H47" s="151"/>
      <c r="I47" s="151"/>
      <c r="J47" s="151"/>
      <c r="K47" s="151"/>
      <c r="L47" s="151"/>
      <c r="M47" s="151"/>
      <c r="N47" s="151"/>
      <c r="O47" s="151"/>
      <c r="P47" s="151"/>
      <c r="Q47" s="151"/>
      <c r="R47" s="151"/>
      <c r="S47" s="151"/>
      <c r="T47" s="151"/>
      <c r="U47" s="151"/>
      <c r="V47" s="151"/>
      <c r="W47" s="151"/>
      <c r="X47" s="151"/>
      <c r="Y47" s="151"/>
      <c r="Z47" s="151"/>
      <c r="AA47" s="151"/>
      <c r="AB47" s="151"/>
      <c r="AC47" s="151"/>
    </row>
    <row r="48" spans="1:29" x14ac:dyDescent="0.2">
      <c r="A48" s="151"/>
      <c r="B48" s="151"/>
      <c r="C48" s="151"/>
      <c r="D48" s="151"/>
      <c r="E48" s="151"/>
      <c r="F48" s="151"/>
      <c r="G48" s="151"/>
      <c r="H48" s="151"/>
      <c r="I48" s="151"/>
      <c r="J48" s="151"/>
      <c r="K48" s="151"/>
      <c r="L48" s="151"/>
      <c r="M48" s="151"/>
      <c r="N48" s="151"/>
      <c r="O48" s="151"/>
      <c r="P48" s="151"/>
      <c r="Q48" s="151"/>
      <c r="R48" s="151"/>
      <c r="S48" s="151"/>
      <c r="T48" s="151"/>
      <c r="U48" s="151"/>
      <c r="V48" s="151"/>
      <c r="W48" s="151"/>
      <c r="X48" s="151"/>
      <c r="Y48" s="151"/>
      <c r="Z48" s="151"/>
      <c r="AA48" s="151"/>
      <c r="AB48" s="151"/>
      <c r="AC48" s="151"/>
    </row>
    <row r="49" s="151" customFormat="1" x14ac:dyDescent="0.2"/>
    <row r="50" s="151" customFormat="1" x14ac:dyDescent="0.2"/>
    <row r="51" s="151" customFormat="1" x14ac:dyDescent="0.2"/>
    <row r="52" s="151" customFormat="1" x14ac:dyDescent="0.2"/>
    <row r="53" s="151" customFormat="1" x14ac:dyDescent="0.2"/>
    <row r="54" s="151" customFormat="1" x14ac:dyDescent="0.2"/>
    <row r="55" s="151" customFormat="1" x14ac:dyDescent="0.2"/>
    <row r="56" s="151" customFormat="1" x14ac:dyDescent="0.2"/>
    <row r="57" s="151" customFormat="1" x14ac:dyDescent="0.2"/>
    <row r="58" s="151" customFormat="1" x14ac:dyDescent="0.2"/>
    <row r="59" s="151" customFormat="1" x14ac:dyDescent="0.2"/>
    <row r="60" s="151" customFormat="1" x14ac:dyDescent="0.2"/>
    <row r="61" s="151" customFormat="1" x14ac:dyDescent="0.2"/>
    <row r="62" s="151" customFormat="1" x14ac:dyDescent="0.2"/>
    <row r="63" s="151" customFormat="1" x14ac:dyDescent="0.2"/>
    <row r="64" s="151" customFormat="1" x14ac:dyDescent="0.2"/>
    <row r="65" s="151" customFormat="1" x14ac:dyDescent="0.2"/>
    <row r="66" s="151" customFormat="1" x14ac:dyDescent="0.2"/>
    <row r="67" s="151" customFormat="1" x14ac:dyDescent="0.2"/>
    <row r="68" s="151" customFormat="1" x14ac:dyDescent="0.2"/>
    <row r="69" s="151" customFormat="1" x14ac:dyDescent="0.2"/>
    <row r="70" s="151" customFormat="1" x14ac:dyDescent="0.2"/>
    <row r="71" s="151" customFormat="1" x14ac:dyDescent="0.2"/>
    <row r="72" s="151" customFormat="1" x14ac:dyDescent="0.2"/>
    <row r="73" s="151" customFormat="1" x14ac:dyDescent="0.2"/>
    <row r="74" s="151" customFormat="1" x14ac:dyDescent="0.2"/>
    <row r="75" s="151" customFormat="1" x14ac:dyDescent="0.2"/>
    <row r="76" s="151" customFormat="1" x14ac:dyDescent="0.2"/>
    <row r="77" s="151" customFormat="1" x14ac:dyDescent="0.2"/>
    <row r="78" s="151" customFormat="1" x14ac:dyDescent="0.2"/>
    <row r="79" s="151" customFormat="1" x14ac:dyDescent="0.2"/>
    <row r="80" s="151" customFormat="1" x14ac:dyDescent="0.2"/>
    <row r="81" s="151" customFormat="1" x14ac:dyDescent="0.2"/>
    <row r="82" s="151" customFormat="1" x14ac:dyDescent="0.2"/>
    <row r="83" s="151" customFormat="1" x14ac:dyDescent="0.2"/>
    <row r="84" s="151" customFormat="1" x14ac:dyDescent="0.2"/>
    <row r="85" s="151" customFormat="1" x14ac:dyDescent="0.2"/>
    <row r="86" s="151" customFormat="1" x14ac:dyDescent="0.2"/>
  </sheetData>
  <mergeCells count="22">
    <mergeCell ref="B2:AB2"/>
    <mergeCell ref="Q6:AB6"/>
    <mergeCell ref="D6:O6"/>
    <mergeCell ref="B3:Q3"/>
    <mergeCell ref="R3:AB3"/>
    <mergeCell ref="B4:AB4"/>
    <mergeCell ref="B43:AB43"/>
    <mergeCell ref="Q38:AB38"/>
    <mergeCell ref="Q7:S7"/>
    <mergeCell ref="T7:V7"/>
    <mergeCell ref="Q33:AB33"/>
    <mergeCell ref="B33:O33"/>
    <mergeCell ref="B38:O38"/>
    <mergeCell ref="J7:L7"/>
    <mergeCell ref="G7:I7"/>
    <mergeCell ref="D7:F7"/>
    <mergeCell ref="B8:C8"/>
    <mergeCell ref="M7:O7"/>
    <mergeCell ref="Q28:AB28"/>
    <mergeCell ref="W7:Y7"/>
    <mergeCell ref="Z7:AB7"/>
    <mergeCell ref="B28:O28"/>
  </mergeCells>
  <phoneticPr fontId="0" type="noConversion"/>
  <printOptions horizontalCentered="1" verticalCentered="1"/>
  <pageMargins left="0.25" right="0.25" top="0.25" bottom="0.25" header="0" footer="0"/>
  <pageSetup scale="70" orientation="landscape" r:id="rId1"/>
  <headerFooter alignWithMargins="0"/>
  <rowBreaks count="1" manualBreakCount="1">
    <brk id="46" max="16383" man="1"/>
  </rowBreaks>
  <colBreaks count="1" manualBreakCount="1">
    <brk id="30"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pageSetUpPr fitToPage="1"/>
  </sheetPr>
  <dimension ref="A1:AP82"/>
  <sheetViews>
    <sheetView showGridLines="0" zoomScale="85" workbookViewId="0"/>
  </sheetViews>
  <sheetFormatPr defaultRowHeight="12.75" x14ac:dyDescent="0.2"/>
  <cols>
    <col min="1" max="1" width="2.7109375" customWidth="1"/>
    <col min="2" max="2" width="6.7109375" customWidth="1"/>
    <col min="3" max="3" width="6.140625" style="23" customWidth="1"/>
    <col min="4" max="15" width="7.42578125" customWidth="1"/>
    <col min="16" max="16" width="1.42578125" customWidth="1"/>
    <col min="17" max="28" width="7.42578125" customWidth="1"/>
    <col min="29" max="29" width="3.5703125" customWidth="1"/>
    <col min="30" max="42" width="9.140625" style="151" customWidth="1"/>
  </cols>
  <sheetData>
    <row r="1" spans="1:28" ht="30" x14ac:dyDescent="0.2">
      <c r="A1" s="62"/>
      <c r="B1" s="365" t="s">
        <v>114</v>
      </c>
      <c r="Z1" s="3"/>
      <c r="AB1" s="386"/>
    </row>
    <row r="2" spans="1:28" ht="15" customHeight="1" x14ac:dyDescent="0.2">
      <c r="A2" s="8"/>
      <c r="B2" s="494" t="s">
        <v>130</v>
      </c>
      <c r="C2" s="494"/>
      <c r="D2" s="494"/>
      <c r="E2" s="494"/>
      <c r="F2" s="494"/>
      <c r="G2" s="494"/>
      <c r="H2" s="494"/>
      <c r="I2" s="494"/>
      <c r="J2" s="494"/>
      <c r="K2" s="494"/>
      <c r="L2" s="494"/>
      <c r="M2" s="494"/>
      <c r="N2" s="494"/>
      <c r="O2" s="494"/>
      <c r="P2" s="494"/>
      <c r="Q2" s="494"/>
      <c r="R2" s="494"/>
      <c r="S2" s="494"/>
      <c r="T2" s="494"/>
      <c r="U2" s="494"/>
      <c r="V2" s="494"/>
      <c r="W2" s="494"/>
      <c r="X2" s="494"/>
      <c r="Y2" s="494"/>
      <c r="Z2" s="494"/>
      <c r="AA2" s="494"/>
      <c r="AB2" s="494"/>
    </row>
    <row r="3" spans="1:28" ht="17.100000000000001" customHeight="1" x14ac:dyDescent="0.2">
      <c r="A3" s="8"/>
      <c r="B3" s="494" t="s">
        <v>131</v>
      </c>
      <c r="C3" s="494"/>
      <c r="D3" s="494"/>
      <c r="E3" s="494"/>
      <c r="F3" s="494"/>
      <c r="G3" s="494"/>
      <c r="H3" s="494"/>
      <c r="I3" s="494"/>
      <c r="J3" s="494"/>
      <c r="K3" s="494"/>
      <c r="L3" s="494"/>
      <c r="M3" s="494"/>
      <c r="N3" s="494"/>
      <c r="O3" s="494"/>
      <c r="P3" s="494"/>
      <c r="Q3" s="494"/>
      <c r="R3" s="543" t="s">
        <v>202</v>
      </c>
      <c r="S3" s="543"/>
      <c r="T3" s="543"/>
      <c r="U3" s="543"/>
      <c r="V3" s="543"/>
      <c r="W3" s="543"/>
      <c r="X3" s="543"/>
      <c r="Y3" s="543"/>
      <c r="Z3" s="543"/>
      <c r="AA3" s="543"/>
      <c r="AB3" s="543"/>
    </row>
    <row r="4" spans="1:28" ht="19.5" customHeight="1" x14ac:dyDescent="0.2">
      <c r="B4" s="494" t="s">
        <v>132</v>
      </c>
      <c r="C4" s="494"/>
      <c r="D4" s="494"/>
      <c r="E4" s="494"/>
      <c r="F4" s="494"/>
      <c r="G4" s="494"/>
      <c r="H4" s="494"/>
      <c r="I4" s="494"/>
      <c r="J4" s="494"/>
      <c r="K4" s="494"/>
      <c r="L4" s="494"/>
      <c r="M4" s="494"/>
      <c r="N4" s="494"/>
      <c r="O4" s="494"/>
      <c r="P4" s="494"/>
      <c r="Q4" s="494"/>
      <c r="R4" s="494"/>
      <c r="S4" s="494"/>
      <c r="T4" s="494"/>
      <c r="U4" s="494"/>
      <c r="V4" s="494"/>
      <c r="W4" s="494"/>
      <c r="X4" s="494"/>
      <c r="Y4" s="494"/>
      <c r="Z4" s="494"/>
      <c r="AA4" s="494"/>
      <c r="AB4" s="494"/>
    </row>
    <row r="5" spans="1:28" ht="12.75" customHeight="1" x14ac:dyDescent="0.2"/>
    <row r="6" spans="1:28" ht="15.75" customHeight="1" x14ac:dyDescent="0.25">
      <c r="D6" s="542" t="s">
        <v>77</v>
      </c>
      <c r="E6" s="542"/>
      <c r="F6" s="542"/>
      <c r="G6" s="542"/>
      <c r="H6" s="542"/>
      <c r="I6" s="542"/>
      <c r="J6" s="542"/>
      <c r="K6" s="542"/>
      <c r="L6" s="542"/>
      <c r="M6" s="542"/>
      <c r="N6" s="542"/>
      <c r="O6" s="542"/>
      <c r="Q6" s="542" t="s">
        <v>68</v>
      </c>
      <c r="R6" s="542"/>
      <c r="S6" s="542"/>
      <c r="T6" s="542"/>
      <c r="U6" s="542"/>
      <c r="V6" s="542"/>
      <c r="W6" s="542"/>
      <c r="X6" s="542"/>
      <c r="Y6" s="542"/>
      <c r="Z6" s="542"/>
      <c r="AA6" s="542"/>
      <c r="AB6" s="542"/>
    </row>
    <row r="7" spans="1:28" ht="15.75" customHeight="1" x14ac:dyDescent="0.25">
      <c r="D7" s="539" t="s">
        <v>11</v>
      </c>
      <c r="E7" s="539"/>
      <c r="F7" s="539"/>
      <c r="G7" s="539" t="s">
        <v>13</v>
      </c>
      <c r="H7" s="539"/>
      <c r="I7" s="539"/>
      <c r="J7" s="539" t="s">
        <v>14</v>
      </c>
      <c r="K7" s="539"/>
      <c r="L7" s="539"/>
      <c r="M7" s="539" t="s">
        <v>12</v>
      </c>
      <c r="N7" s="539"/>
      <c r="O7" s="539"/>
      <c r="Q7" s="539" t="s">
        <v>11</v>
      </c>
      <c r="R7" s="539"/>
      <c r="S7" s="539"/>
      <c r="T7" s="539" t="s">
        <v>13</v>
      </c>
      <c r="U7" s="539"/>
      <c r="V7" s="539"/>
      <c r="W7" s="539" t="s">
        <v>14</v>
      </c>
      <c r="X7" s="539"/>
      <c r="Y7" s="539"/>
      <c r="Z7" s="539" t="s">
        <v>12</v>
      </c>
      <c r="AA7" s="539"/>
      <c r="AB7" s="539"/>
    </row>
    <row r="8" spans="1:28" ht="27" customHeight="1" x14ac:dyDescent="0.25">
      <c r="A8" s="42"/>
      <c r="B8" s="460" t="s">
        <v>41</v>
      </c>
      <c r="C8" s="460"/>
      <c r="D8" s="250" t="s">
        <v>25</v>
      </c>
      <c r="E8" s="251" t="s">
        <v>15</v>
      </c>
      <c r="F8" s="252" t="s">
        <v>203</v>
      </c>
      <c r="G8" s="250" t="s">
        <v>25</v>
      </c>
      <c r="H8" s="251" t="s">
        <v>15</v>
      </c>
      <c r="I8" s="252" t="s">
        <v>203</v>
      </c>
      <c r="J8" s="250" t="s">
        <v>25</v>
      </c>
      <c r="K8" s="251" t="s">
        <v>15</v>
      </c>
      <c r="L8" s="252" t="s">
        <v>203</v>
      </c>
      <c r="M8" s="250" t="s">
        <v>25</v>
      </c>
      <c r="N8" s="251" t="s">
        <v>15</v>
      </c>
      <c r="O8" s="252" t="s">
        <v>203</v>
      </c>
      <c r="P8" s="45"/>
      <c r="Q8" s="250" t="s">
        <v>25</v>
      </c>
      <c r="R8" s="251" t="s">
        <v>15</v>
      </c>
      <c r="S8" s="252" t="s">
        <v>203</v>
      </c>
      <c r="T8" s="250" t="s">
        <v>25</v>
      </c>
      <c r="U8" s="251" t="s">
        <v>15</v>
      </c>
      <c r="V8" s="252" t="s">
        <v>203</v>
      </c>
      <c r="W8" s="250" t="s">
        <v>25</v>
      </c>
      <c r="X8" s="251" t="s">
        <v>15</v>
      </c>
      <c r="Y8" s="252" t="s">
        <v>203</v>
      </c>
      <c r="Z8" s="250" t="s">
        <v>25</v>
      </c>
      <c r="AA8" s="251" t="s">
        <v>15</v>
      </c>
      <c r="AB8" s="252" t="s">
        <v>203</v>
      </c>
    </row>
    <row r="9" spans="1:28" ht="18" customHeight="1" x14ac:dyDescent="0.25">
      <c r="A9" s="42"/>
      <c r="B9" s="183">
        <v>2023</v>
      </c>
      <c r="C9" s="184" t="s">
        <v>140</v>
      </c>
      <c r="D9" s="266">
        <v>158.69426751592357</v>
      </c>
      <c r="E9" s="267"/>
      <c r="F9" s="268">
        <v>69.083942954547837</v>
      </c>
      <c r="G9" s="266">
        <v>130.34090909090909</v>
      </c>
      <c r="H9" s="267"/>
      <c r="I9" s="268">
        <v>78.199468693557634</v>
      </c>
      <c r="J9" s="266">
        <v>0</v>
      </c>
      <c r="K9" s="267"/>
      <c r="L9" s="268">
        <v>0</v>
      </c>
      <c r="M9" s="266">
        <v>156.83779761904762</v>
      </c>
      <c r="N9" s="267">
        <v>111.25052480367745</v>
      </c>
      <c r="O9" s="268">
        <v>69.272028811524606</v>
      </c>
      <c r="P9" s="3"/>
      <c r="Q9" s="253"/>
      <c r="R9" s="254"/>
      <c r="S9" s="255">
        <v>-0.6349843356004794</v>
      </c>
      <c r="T9" s="253"/>
      <c r="U9" s="254"/>
      <c r="V9" s="255">
        <v>5.5450380778364829</v>
      </c>
      <c r="W9" s="253"/>
      <c r="X9" s="254"/>
      <c r="Y9" s="255">
        <v>0</v>
      </c>
      <c r="Z9" s="253">
        <v>8.3183713337708944</v>
      </c>
      <c r="AA9" s="254">
        <v>-1.2658701397916856</v>
      </c>
      <c r="AB9" s="255">
        <v>-0.42327015138214491</v>
      </c>
    </row>
    <row r="10" spans="1:28" ht="18" customHeight="1" x14ac:dyDescent="0.25">
      <c r="A10" s="43"/>
      <c r="B10" s="185"/>
      <c r="C10" s="186" t="s">
        <v>144</v>
      </c>
      <c r="D10" s="179">
        <v>143.7732283464567</v>
      </c>
      <c r="E10" s="65"/>
      <c r="F10" s="180">
        <v>69.1254432517065</v>
      </c>
      <c r="G10" s="179">
        <v>0</v>
      </c>
      <c r="H10" s="65"/>
      <c r="I10" s="180">
        <v>80.106010773922293</v>
      </c>
      <c r="J10" s="179">
        <v>0</v>
      </c>
      <c r="K10" s="65"/>
      <c r="L10" s="180">
        <v>0</v>
      </c>
      <c r="M10" s="179">
        <v>143.7732283464567</v>
      </c>
      <c r="N10" s="65">
        <v>105.40990176013099</v>
      </c>
      <c r="O10" s="180">
        <v>69.196875372623182</v>
      </c>
      <c r="P10" s="3"/>
      <c r="Q10" s="174"/>
      <c r="R10" s="64"/>
      <c r="S10" s="175">
        <v>1.5115388190700922</v>
      </c>
      <c r="T10" s="174"/>
      <c r="U10" s="64"/>
      <c r="V10" s="175">
        <v>-17.356523377353454</v>
      </c>
      <c r="W10" s="174"/>
      <c r="X10" s="64"/>
      <c r="Y10" s="175">
        <v>0</v>
      </c>
      <c r="Z10" s="174">
        <v>5.2403204770987308</v>
      </c>
      <c r="AA10" s="64">
        <v>2.7420454996287837</v>
      </c>
      <c r="AB10" s="175">
        <v>1.3056209922759312</v>
      </c>
    </row>
    <row r="11" spans="1:28" ht="18" customHeight="1" x14ac:dyDescent="0.25">
      <c r="A11" s="43"/>
      <c r="B11" s="187"/>
      <c r="C11" s="188" t="s">
        <v>145</v>
      </c>
      <c r="D11" s="269">
        <v>170.15254237288136</v>
      </c>
      <c r="E11" s="66"/>
      <c r="F11" s="270">
        <v>71.409685531037667</v>
      </c>
      <c r="G11" s="269">
        <v>129</v>
      </c>
      <c r="H11" s="66"/>
      <c r="I11" s="270">
        <v>82.698782090125206</v>
      </c>
      <c r="J11" s="269">
        <v>0</v>
      </c>
      <c r="K11" s="66"/>
      <c r="L11" s="270">
        <v>0</v>
      </c>
      <c r="M11" s="269">
        <v>166.44987146529564</v>
      </c>
      <c r="N11" s="66">
        <v>107.95035870864886</v>
      </c>
      <c r="O11" s="270">
        <v>71.594251620778039</v>
      </c>
      <c r="P11" s="3"/>
      <c r="Q11" s="256"/>
      <c r="R11" s="63"/>
      <c r="S11" s="257">
        <v>-1.6135224432540114</v>
      </c>
      <c r="T11" s="256"/>
      <c r="U11" s="63"/>
      <c r="V11" s="257">
        <v>-3.245710977569753</v>
      </c>
      <c r="W11" s="256"/>
      <c r="X11" s="63"/>
      <c r="Y11" s="257">
        <v>0</v>
      </c>
      <c r="Z11" s="256">
        <v>5.7381661242489539</v>
      </c>
      <c r="AA11" s="63">
        <v>-4.0071795398972094</v>
      </c>
      <c r="AB11" s="257">
        <v>-1.6245587084105833</v>
      </c>
    </row>
    <row r="12" spans="1:28" ht="18" customHeight="1" x14ac:dyDescent="0.25">
      <c r="A12" s="43"/>
      <c r="B12" s="185"/>
      <c r="C12" s="186" t="s">
        <v>147</v>
      </c>
      <c r="D12" s="179">
        <v>165.04005006257822</v>
      </c>
      <c r="E12" s="65"/>
      <c r="F12" s="180">
        <v>76.839024903265411</v>
      </c>
      <c r="G12" s="179">
        <v>136.95454545454547</v>
      </c>
      <c r="H12" s="65"/>
      <c r="I12" s="180">
        <v>94.163080696297385</v>
      </c>
      <c r="J12" s="179">
        <v>0</v>
      </c>
      <c r="K12" s="65"/>
      <c r="L12" s="180">
        <v>0</v>
      </c>
      <c r="M12" s="179">
        <v>162.25366403607666</v>
      </c>
      <c r="N12" s="65">
        <v>116.1421540800811</v>
      </c>
      <c r="O12" s="180">
        <v>77.194142984400116</v>
      </c>
      <c r="P12" s="3"/>
      <c r="Q12" s="174"/>
      <c r="R12" s="64"/>
      <c r="S12" s="175">
        <v>3.3186285773541568</v>
      </c>
      <c r="T12" s="174"/>
      <c r="U12" s="64"/>
      <c r="V12" s="175">
        <v>-8.5072537603804452</v>
      </c>
      <c r="W12" s="174"/>
      <c r="X12" s="64"/>
      <c r="Y12" s="175">
        <v>0</v>
      </c>
      <c r="Z12" s="174">
        <v>8.7452430956723077</v>
      </c>
      <c r="AA12" s="64">
        <v>-1.996231970729712</v>
      </c>
      <c r="AB12" s="175">
        <v>3.0914710372330689</v>
      </c>
    </row>
    <row r="13" spans="1:28" ht="18" customHeight="1" x14ac:dyDescent="0.25">
      <c r="A13" s="43"/>
      <c r="B13" s="187"/>
      <c r="C13" s="188" t="s">
        <v>148</v>
      </c>
      <c r="D13" s="269">
        <v>154.36835748792271</v>
      </c>
      <c r="E13" s="66"/>
      <c r="F13" s="270">
        <v>71.642377798056231</v>
      </c>
      <c r="G13" s="269">
        <v>0</v>
      </c>
      <c r="H13" s="66"/>
      <c r="I13" s="270">
        <v>80.953617653435785</v>
      </c>
      <c r="J13" s="269">
        <v>0</v>
      </c>
      <c r="K13" s="66"/>
      <c r="L13" s="270">
        <v>0</v>
      </c>
      <c r="M13" s="269">
        <v>154.36835748792271</v>
      </c>
      <c r="N13" s="66">
        <v>109.97664093428345</v>
      </c>
      <c r="O13" s="270">
        <v>71.78285012932875</v>
      </c>
      <c r="P13" s="3"/>
      <c r="Q13" s="256">
        <v>2.3200323502454427</v>
      </c>
      <c r="R13" s="63"/>
      <c r="S13" s="257">
        <v>-1.6139093249462193</v>
      </c>
      <c r="T13" s="256">
        <v>0</v>
      </c>
      <c r="U13" s="63"/>
      <c r="V13" s="257">
        <v>-2.7078686694269281</v>
      </c>
      <c r="W13" s="256">
        <v>0</v>
      </c>
      <c r="X13" s="63"/>
      <c r="Y13" s="257">
        <v>0</v>
      </c>
      <c r="Z13" s="256">
        <v>2.3200323502454427</v>
      </c>
      <c r="AA13" s="63">
        <v>-2.701057429377129</v>
      </c>
      <c r="AB13" s="257">
        <v>-1.5716286673736746</v>
      </c>
    </row>
    <row r="14" spans="1:28" ht="18" customHeight="1" x14ac:dyDescent="0.25">
      <c r="A14" s="43"/>
      <c r="B14" s="185"/>
      <c r="C14" s="186" t="s">
        <v>149</v>
      </c>
      <c r="D14" s="179">
        <v>146.21763869132289</v>
      </c>
      <c r="E14" s="65"/>
      <c r="F14" s="180">
        <v>66.357285244146425</v>
      </c>
      <c r="G14" s="179">
        <v>109.91666666666667</v>
      </c>
      <c r="H14" s="65"/>
      <c r="I14" s="180">
        <v>75.499139033740164</v>
      </c>
      <c r="J14" s="179">
        <v>0</v>
      </c>
      <c r="K14" s="65"/>
      <c r="L14" s="180">
        <v>0</v>
      </c>
      <c r="M14" s="179">
        <v>145.01925722145805</v>
      </c>
      <c r="N14" s="65">
        <v>103.29483971291866</v>
      </c>
      <c r="O14" s="180">
        <v>66.412661457065369</v>
      </c>
      <c r="P14" s="3"/>
      <c r="Q14" s="174">
        <v>3.3100907002058433</v>
      </c>
      <c r="R14" s="64"/>
      <c r="S14" s="175">
        <v>-1.5518747226805183</v>
      </c>
      <c r="T14" s="174">
        <v>-14.40752142945858</v>
      </c>
      <c r="U14" s="64"/>
      <c r="V14" s="175">
        <v>-11.394070927717621</v>
      </c>
      <c r="W14" s="174">
        <v>0</v>
      </c>
      <c r="X14" s="64"/>
      <c r="Y14" s="175">
        <v>0</v>
      </c>
      <c r="Z14" s="174">
        <v>3.003369583738241</v>
      </c>
      <c r="AA14" s="64">
        <v>1.5082213500031572</v>
      </c>
      <c r="AB14" s="175">
        <v>-1.6369281177497517</v>
      </c>
    </row>
    <row r="15" spans="1:28" ht="18" customHeight="1" x14ac:dyDescent="0.25">
      <c r="A15" s="43"/>
      <c r="B15" s="187">
        <v>2024</v>
      </c>
      <c r="C15" s="188" t="s">
        <v>150</v>
      </c>
      <c r="D15" s="269">
        <v>152.41569282136894</v>
      </c>
      <c r="E15" s="66"/>
      <c r="F15" s="270">
        <v>64.447067174806264</v>
      </c>
      <c r="G15" s="269">
        <v>123.3974358974359</v>
      </c>
      <c r="H15" s="66"/>
      <c r="I15" s="270">
        <v>89.262682671523038</v>
      </c>
      <c r="J15" s="269">
        <v>0</v>
      </c>
      <c r="K15" s="66"/>
      <c r="L15" s="270">
        <v>0</v>
      </c>
      <c r="M15" s="269">
        <v>149.07237813884785</v>
      </c>
      <c r="N15" s="66">
        <v>96.689980319803198</v>
      </c>
      <c r="O15" s="270">
        <v>64.71723471336847</v>
      </c>
      <c r="P15" s="3"/>
      <c r="Q15" s="256">
        <v>5.8414005365366464</v>
      </c>
      <c r="R15" s="63"/>
      <c r="S15" s="257">
        <v>-0.337158661161434</v>
      </c>
      <c r="T15" s="256">
        <v>-7.9123612705702255</v>
      </c>
      <c r="U15" s="63"/>
      <c r="V15" s="257">
        <v>14.122774428278859</v>
      </c>
      <c r="W15" s="256">
        <v>0</v>
      </c>
      <c r="X15" s="63"/>
      <c r="Y15" s="257">
        <v>0</v>
      </c>
      <c r="Z15" s="256">
        <v>3.5928703457223361</v>
      </c>
      <c r="AA15" s="63">
        <v>-1.7110791774456868</v>
      </c>
      <c r="AB15" s="257">
        <v>-0.11735116116086422</v>
      </c>
    </row>
    <row r="16" spans="1:28" ht="18" customHeight="1" x14ac:dyDescent="0.25">
      <c r="A16" s="43"/>
      <c r="B16" s="185"/>
      <c r="C16" s="186" t="s">
        <v>151</v>
      </c>
      <c r="D16" s="179">
        <v>166.7719298245614</v>
      </c>
      <c r="E16" s="65"/>
      <c r="F16" s="180">
        <v>67.516202036805808</v>
      </c>
      <c r="G16" s="179">
        <v>161.27777777777777</v>
      </c>
      <c r="H16" s="65"/>
      <c r="I16" s="180">
        <v>81.925617982273238</v>
      </c>
      <c r="J16" s="179">
        <v>0</v>
      </c>
      <c r="K16" s="65"/>
      <c r="L16" s="180">
        <v>0</v>
      </c>
      <c r="M16" s="179">
        <v>166.6186046511628</v>
      </c>
      <c r="N16" s="65">
        <v>105.8352186086582</v>
      </c>
      <c r="O16" s="180">
        <v>67.68708156180395</v>
      </c>
      <c r="P16" s="3"/>
      <c r="Q16" s="174">
        <v>1.2998742751408092</v>
      </c>
      <c r="R16" s="64"/>
      <c r="S16" s="175">
        <v>0.21861480419094145</v>
      </c>
      <c r="T16" s="174">
        <v>20.766205279438513</v>
      </c>
      <c r="U16" s="64"/>
      <c r="V16" s="175">
        <v>4.0469713420843325</v>
      </c>
      <c r="W16" s="174">
        <v>0</v>
      </c>
      <c r="X16" s="64"/>
      <c r="Y16" s="175">
        <v>0</v>
      </c>
      <c r="Z16" s="174">
        <v>1.5442043694253158</v>
      </c>
      <c r="AA16" s="64">
        <v>0.99030557072269321</v>
      </c>
      <c r="AB16" s="175">
        <v>0.20616366428777919</v>
      </c>
    </row>
    <row r="17" spans="1:29" ht="18" customHeight="1" x14ac:dyDescent="0.25">
      <c r="A17" s="43"/>
      <c r="B17" s="187"/>
      <c r="C17" s="188" t="s">
        <v>152</v>
      </c>
      <c r="D17" s="269">
        <v>176.77117711771177</v>
      </c>
      <c r="E17" s="66"/>
      <c r="F17" s="270">
        <v>71.82471045133174</v>
      </c>
      <c r="G17" s="269">
        <v>145.9</v>
      </c>
      <c r="H17" s="66"/>
      <c r="I17" s="270">
        <v>93.837386140721549</v>
      </c>
      <c r="J17" s="269">
        <v>0</v>
      </c>
      <c r="K17" s="66"/>
      <c r="L17" s="270">
        <v>0</v>
      </c>
      <c r="M17" s="269">
        <v>174.56384065372831</v>
      </c>
      <c r="N17" s="66">
        <v>121.36276027762948</v>
      </c>
      <c r="O17" s="270">
        <v>71.987453802007494</v>
      </c>
      <c r="P17" s="3"/>
      <c r="Q17" s="256">
        <v>4.588729074476749</v>
      </c>
      <c r="R17" s="63"/>
      <c r="S17" s="257">
        <v>-0.9779648166406022</v>
      </c>
      <c r="T17" s="256">
        <v>-6.1688444263184783</v>
      </c>
      <c r="U17" s="63"/>
      <c r="V17" s="257">
        <v>10.978745311169856</v>
      </c>
      <c r="W17" s="256">
        <v>0</v>
      </c>
      <c r="X17" s="63"/>
      <c r="Y17" s="257">
        <v>0</v>
      </c>
      <c r="Z17" s="256">
        <v>3.8638194484962107</v>
      </c>
      <c r="AA17" s="63">
        <v>0.64620150775061092</v>
      </c>
      <c r="AB17" s="257">
        <v>-1.1535198375622704</v>
      </c>
    </row>
    <row r="18" spans="1:29" ht="18" customHeight="1" x14ac:dyDescent="0.25">
      <c r="A18" s="43"/>
      <c r="B18" s="185"/>
      <c r="C18" s="186" t="s">
        <v>153</v>
      </c>
      <c r="D18" s="179">
        <v>222.04035874439461</v>
      </c>
      <c r="E18" s="65"/>
      <c r="F18" s="180">
        <v>79.711982974325934</v>
      </c>
      <c r="G18" s="179">
        <v>122.40517241379311</v>
      </c>
      <c r="H18" s="65"/>
      <c r="I18" s="180">
        <v>95.473240390594682</v>
      </c>
      <c r="J18" s="179">
        <v>0</v>
      </c>
      <c r="K18" s="65"/>
      <c r="L18" s="180">
        <v>0</v>
      </c>
      <c r="M18" s="179">
        <v>207.31719745222929</v>
      </c>
      <c r="N18" s="65">
        <v>137.63236195226222</v>
      </c>
      <c r="O18" s="180">
        <v>80.354042330890152</v>
      </c>
      <c r="P18" s="3"/>
      <c r="Q18" s="174">
        <v>30.263799014310617</v>
      </c>
      <c r="R18" s="64"/>
      <c r="S18" s="175">
        <v>7.2320830470979649</v>
      </c>
      <c r="T18" s="174">
        <v>-16.781979880774937</v>
      </c>
      <c r="U18" s="64"/>
      <c r="V18" s="175">
        <v>12.004429660563691</v>
      </c>
      <c r="W18" s="174">
        <v>0</v>
      </c>
      <c r="X18" s="64"/>
      <c r="Y18" s="175">
        <v>0</v>
      </c>
      <c r="Z18" s="174">
        <v>25.317251863234063</v>
      </c>
      <c r="AA18" s="64">
        <v>16.111044019972692</v>
      </c>
      <c r="AB18" s="175">
        <v>7.4643207308855546</v>
      </c>
    </row>
    <row r="19" spans="1:29" ht="18" customHeight="1" x14ac:dyDescent="0.25">
      <c r="A19" s="43"/>
      <c r="B19" s="187"/>
      <c r="C19" s="188" t="s">
        <v>154</v>
      </c>
      <c r="D19" s="269">
        <v>176.05131964809385</v>
      </c>
      <c r="E19" s="66"/>
      <c r="F19" s="270">
        <v>75.990992851534855</v>
      </c>
      <c r="G19" s="269">
        <v>162.22857142857143</v>
      </c>
      <c r="H19" s="66"/>
      <c r="I19" s="270">
        <v>87.409087778855152</v>
      </c>
      <c r="J19" s="269">
        <v>0</v>
      </c>
      <c r="K19" s="66"/>
      <c r="L19" s="270">
        <v>0</v>
      </c>
      <c r="M19" s="269">
        <v>175.37656903765691</v>
      </c>
      <c r="N19" s="66">
        <v>111.97136336093719</v>
      </c>
      <c r="O19" s="270">
        <v>76.176538522840403</v>
      </c>
      <c r="P19" s="3"/>
      <c r="Q19" s="256">
        <v>14.926101736376301</v>
      </c>
      <c r="R19" s="63"/>
      <c r="S19" s="257">
        <v>2.6177906968906903</v>
      </c>
      <c r="T19" s="256">
        <v>17.456802141660312</v>
      </c>
      <c r="U19" s="63"/>
      <c r="V19" s="257">
        <v>-1.036035731439356</v>
      </c>
      <c r="W19" s="256">
        <v>0</v>
      </c>
      <c r="X19" s="63"/>
      <c r="Y19" s="257">
        <v>0</v>
      </c>
      <c r="Z19" s="256">
        <v>14.921906595416134</v>
      </c>
      <c r="AA19" s="63">
        <v>-1.8220021193966323</v>
      </c>
      <c r="AB19" s="257">
        <v>2.5216509340656383</v>
      </c>
    </row>
    <row r="20" spans="1:29" ht="18" customHeight="1" x14ac:dyDescent="0.25">
      <c r="A20" s="43"/>
      <c r="B20" s="185"/>
      <c r="C20" s="186" t="s">
        <v>156</v>
      </c>
      <c r="D20" s="179">
        <v>170.19591141396933</v>
      </c>
      <c r="E20" s="65"/>
      <c r="F20" s="180">
        <v>75.391554361905307</v>
      </c>
      <c r="G20" s="179">
        <v>109.38167938931298</v>
      </c>
      <c r="H20" s="65"/>
      <c r="I20" s="180">
        <v>87.372091054292923</v>
      </c>
      <c r="J20" s="179">
        <v>0</v>
      </c>
      <c r="K20" s="65"/>
      <c r="L20" s="180">
        <v>0</v>
      </c>
      <c r="M20" s="179">
        <v>159.10027855153203</v>
      </c>
      <c r="N20" s="65">
        <v>115.43254742547425</v>
      </c>
      <c r="O20" s="180">
        <v>75.574252884408736</v>
      </c>
      <c r="P20" s="3"/>
      <c r="Q20" s="174">
        <v>11.05036649036203</v>
      </c>
      <c r="R20" s="64"/>
      <c r="S20" s="175">
        <v>5.4266492465857086</v>
      </c>
      <c r="T20" s="174">
        <v>0</v>
      </c>
      <c r="U20" s="64"/>
      <c r="V20" s="175">
        <v>16.468403326458855</v>
      </c>
      <c r="W20" s="174">
        <v>0</v>
      </c>
      <c r="X20" s="64"/>
      <c r="Y20" s="175">
        <v>0</v>
      </c>
      <c r="Z20" s="174">
        <v>3.8106267952107356</v>
      </c>
      <c r="AA20" s="64">
        <v>-1.3214622016019548</v>
      </c>
      <c r="AB20" s="175">
        <v>5.5740752637368622</v>
      </c>
    </row>
    <row r="21" spans="1:29" ht="18" customHeight="1" x14ac:dyDescent="0.25">
      <c r="A21" s="43"/>
      <c r="B21" s="187"/>
      <c r="C21" s="188" t="s">
        <v>140</v>
      </c>
      <c r="D21" s="271">
        <v>168.99691358024691</v>
      </c>
      <c r="E21" s="104"/>
      <c r="F21" s="272">
        <v>74.187472325502881</v>
      </c>
      <c r="G21" s="271">
        <v>106.98412698412699</v>
      </c>
      <c r="H21" s="104"/>
      <c r="I21" s="272">
        <v>88.454751339139548</v>
      </c>
      <c r="J21" s="271">
        <v>0</v>
      </c>
      <c r="K21" s="104"/>
      <c r="L21" s="272">
        <v>0</v>
      </c>
      <c r="M21" s="271">
        <v>158.90180878552971</v>
      </c>
      <c r="N21" s="104">
        <v>107.27748679657621</v>
      </c>
      <c r="O21" s="272">
        <v>74.35373041943943</v>
      </c>
      <c r="P21" s="3"/>
      <c r="Q21" s="256">
        <v>6.4921349873678738</v>
      </c>
      <c r="R21" s="63"/>
      <c r="S21" s="257">
        <v>7.3874320902096757</v>
      </c>
      <c r="T21" s="256">
        <v>-17.91976308104768</v>
      </c>
      <c r="U21" s="63"/>
      <c r="V21" s="257">
        <v>13.114261281904152</v>
      </c>
      <c r="W21" s="256">
        <v>0</v>
      </c>
      <c r="X21" s="63"/>
      <c r="Y21" s="257">
        <v>0</v>
      </c>
      <c r="Z21" s="256">
        <v>1.3160164181492386</v>
      </c>
      <c r="AA21" s="63">
        <v>-3.5712532719590802</v>
      </c>
      <c r="AB21" s="257">
        <v>7.3358636886001012</v>
      </c>
    </row>
    <row r="22" spans="1:29" ht="18" customHeight="1" x14ac:dyDescent="0.25">
      <c r="A22" s="43"/>
      <c r="B22" s="185"/>
      <c r="C22" s="186" t="s">
        <v>144</v>
      </c>
      <c r="D22" s="179">
        <v>159.79330708661416</v>
      </c>
      <c r="E22" s="65"/>
      <c r="F22" s="180">
        <v>73.532808752860404</v>
      </c>
      <c r="G22" s="179">
        <v>159.03846153846155</v>
      </c>
      <c r="H22" s="65"/>
      <c r="I22" s="180">
        <v>82.610737503423849</v>
      </c>
      <c r="J22" s="179">
        <v>0</v>
      </c>
      <c r="K22" s="65"/>
      <c r="L22" s="180">
        <v>0</v>
      </c>
      <c r="M22" s="179">
        <v>159.69283276450511</v>
      </c>
      <c r="N22" s="65">
        <v>104.8004865470852</v>
      </c>
      <c r="O22" s="180">
        <v>73.7100644140329</v>
      </c>
      <c r="P22" s="3"/>
      <c r="Q22" s="174">
        <v>11.142602085490532</v>
      </c>
      <c r="R22" s="64"/>
      <c r="S22" s="175">
        <v>6.3758947412637683</v>
      </c>
      <c r="T22" s="174">
        <v>0</v>
      </c>
      <c r="U22" s="64"/>
      <c r="V22" s="175">
        <v>3.1267650271506664</v>
      </c>
      <c r="W22" s="174">
        <v>0</v>
      </c>
      <c r="X22" s="64"/>
      <c r="Y22" s="175">
        <v>0</v>
      </c>
      <c r="Z22" s="174">
        <v>11.072718197325409</v>
      </c>
      <c r="AA22" s="64">
        <v>-0.57813848873680995</v>
      </c>
      <c r="AB22" s="175">
        <v>6.5222439844733113</v>
      </c>
    </row>
    <row r="23" spans="1:29" ht="18" customHeight="1" x14ac:dyDescent="0.25">
      <c r="A23" s="43"/>
      <c r="B23" s="187"/>
      <c r="C23" s="188" t="s">
        <v>145</v>
      </c>
      <c r="D23" s="269">
        <v>161.28257191201354</v>
      </c>
      <c r="E23" s="66"/>
      <c r="F23" s="270">
        <v>70.737928087724896</v>
      </c>
      <c r="G23" s="269">
        <v>138</v>
      </c>
      <c r="H23" s="66"/>
      <c r="I23" s="270">
        <v>82.887396083124571</v>
      </c>
      <c r="J23" s="269">
        <v>0</v>
      </c>
      <c r="K23" s="66"/>
      <c r="L23" s="270">
        <v>0</v>
      </c>
      <c r="M23" s="269">
        <v>160.66886326194398</v>
      </c>
      <c r="N23" s="66">
        <v>103.6200330542089</v>
      </c>
      <c r="O23" s="270">
        <v>70.947335628580973</v>
      </c>
      <c r="P23" s="3"/>
      <c r="Q23" s="256">
        <v>-5.2129520588927587</v>
      </c>
      <c r="R23" s="63"/>
      <c r="S23" s="257">
        <v>-0.94070914649733717</v>
      </c>
      <c r="T23" s="256">
        <v>6.9767441860465116</v>
      </c>
      <c r="U23" s="63"/>
      <c r="V23" s="257">
        <v>0.22807348337860719</v>
      </c>
      <c r="W23" s="256">
        <v>0</v>
      </c>
      <c r="X23" s="63"/>
      <c r="Y23" s="257">
        <v>0</v>
      </c>
      <c r="Z23" s="256">
        <v>-3.4731226599722467</v>
      </c>
      <c r="AA23" s="63">
        <v>-4.0114045994792207</v>
      </c>
      <c r="AB23" s="257">
        <v>-0.90358649971708382</v>
      </c>
    </row>
    <row r="24" spans="1:29" ht="18" customHeight="1" x14ac:dyDescent="0.25">
      <c r="A24" s="43"/>
      <c r="B24" s="185"/>
      <c r="C24" s="186" t="s">
        <v>147</v>
      </c>
      <c r="D24" s="179">
        <v>158.87045123726347</v>
      </c>
      <c r="E24" s="65"/>
      <c r="F24" s="180">
        <v>76.51339827611497</v>
      </c>
      <c r="G24" s="179">
        <v>170.80898876404495</v>
      </c>
      <c r="H24" s="65"/>
      <c r="I24" s="180">
        <v>92.105913475508387</v>
      </c>
      <c r="J24" s="179">
        <v>0</v>
      </c>
      <c r="K24" s="65"/>
      <c r="L24" s="180">
        <v>0</v>
      </c>
      <c r="M24" s="179">
        <v>160.23969072164948</v>
      </c>
      <c r="N24" s="65">
        <v>112.08044500846023</v>
      </c>
      <c r="O24" s="180">
        <v>76.905478910617148</v>
      </c>
      <c r="P24" s="3"/>
      <c r="Q24" s="174">
        <v>-3.7382434281838832</v>
      </c>
      <c r="R24" s="64"/>
      <c r="S24" s="175">
        <v>-0.4237776671357148</v>
      </c>
      <c r="T24" s="174">
        <v>24.71947403950335</v>
      </c>
      <c r="U24" s="64"/>
      <c r="V24" s="175">
        <v>-2.1846855535945084</v>
      </c>
      <c r="W24" s="174">
        <v>0</v>
      </c>
      <c r="X24" s="64"/>
      <c r="Y24" s="175">
        <v>0</v>
      </c>
      <c r="Z24" s="174">
        <v>-1.2412498210224852</v>
      </c>
      <c r="AA24" s="64">
        <v>-3.4971876523303638</v>
      </c>
      <c r="AB24" s="175">
        <v>-0.37394556455038525</v>
      </c>
    </row>
    <row r="25" spans="1:29" ht="18" customHeight="1" x14ac:dyDescent="0.2">
      <c r="A25" s="44"/>
      <c r="B25" s="187"/>
      <c r="C25" s="188" t="s">
        <v>148</v>
      </c>
      <c r="D25" s="269">
        <v>168.09268292682927</v>
      </c>
      <c r="E25" s="66"/>
      <c r="F25" s="270">
        <v>74.867695300742909</v>
      </c>
      <c r="G25" s="269">
        <v>120.85869565217391</v>
      </c>
      <c r="H25" s="66"/>
      <c r="I25" s="270">
        <v>89.113810244287606</v>
      </c>
      <c r="J25" s="269">
        <v>0</v>
      </c>
      <c r="K25" s="66"/>
      <c r="L25" s="270">
        <v>0</v>
      </c>
      <c r="M25" s="269">
        <v>163.32785087719299</v>
      </c>
      <c r="N25" s="66">
        <v>113.32257148060462</v>
      </c>
      <c r="O25" s="270">
        <v>75.101661117127009</v>
      </c>
      <c r="P25" s="3"/>
      <c r="Q25" s="256">
        <v>8.8906338463859313</v>
      </c>
      <c r="R25" s="63"/>
      <c r="S25" s="257">
        <v>4.5019688092045058</v>
      </c>
      <c r="T25" s="256">
        <v>0</v>
      </c>
      <c r="U25" s="63"/>
      <c r="V25" s="257">
        <v>10.080083914007622</v>
      </c>
      <c r="W25" s="256">
        <v>0</v>
      </c>
      <c r="X25" s="63"/>
      <c r="Y25" s="257">
        <v>0</v>
      </c>
      <c r="Z25" s="256">
        <v>5.8039701497732548</v>
      </c>
      <c r="AA25" s="63">
        <v>3.0424011116174055</v>
      </c>
      <c r="AB25" s="257">
        <v>4.6234037543075432</v>
      </c>
    </row>
    <row r="26" spans="1:29" ht="18" customHeight="1" x14ac:dyDescent="0.2">
      <c r="A26" s="44"/>
      <c r="B26" s="189"/>
      <c r="C26" s="190" t="s">
        <v>149</v>
      </c>
      <c r="D26" s="273">
        <v>146.09256661991586</v>
      </c>
      <c r="E26" s="274"/>
      <c r="F26" s="275">
        <v>66.731055122147808</v>
      </c>
      <c r="G26" s="273">
        <v>110.27272727272727</v>
      </c>
      <c r="H26" s="274"/>
      <c r="I26" s="275">
        <v>91.000309282103032</v>
      </c>
      <c r="J26" s="273">
        <v>0</v>
      </c>
      <c r="K26" s="274"/>
      <c r="L26" s="275">
        <v>0</v>
      </c>
      <c r="M26" s="273">
        <v>145.0204081632653</v>
      </c>
      <c r="N26" s="274">
        <v>102.11554514285714</v>
      </c>
      <c r="O26" s="275">
        <v>66.936176015047849</v>
      </c>
      <c r="P26" s="126"/>
      <c r="Q26" s="176">
        <v>-8.553829244104276E-2</v>
      </c>
      <c r="R26" s="177"/>
      <c r="S26" s="178">
        <v>0.56326879056740653</v>
      </c>
      <c r="T26" s="176">
        <v>0.32393686674192396</v>
      </c>
      <c r="U26" s="177"/>
      <c r="V26" s="178">
        <v>20.531585454880332</v>
      </c>
      <c r="W26" s="176">
        <v>0</v>
      </c>
      <c r="X26" s="177"/>
      <c r="Y26" s="178">
        <v>0</v>
      </c>
      <c r="Z26" s="176">
        <v>7.9364753851151866E-4</v>
      </c>
      <c r="AA26" s="177">
        <v>-1.1416781063997146</v>
      </c>
      <c r="AB26" s="178">
        <v>0.78827522713574161</v>
      </c>
    </row>
    <row r="27" spans="1:29" ht="21" customHeight="1" x14ac:dyDescent="0.2">
      <c r="A27" s="76"/>
      <c r="B27" s="78"/>
      <c r="C27" s="78"/>
      <c r="D27" s="77"/>
      <c r="E27" s="77"/>
      <c r="F27" s="77"/>
      <c r="G27" s="77"/>
      <c r="H27" s="77"/>
      <c r="I27" s="77"/>
      <c r="J27" s="77"/>
      <c r="K27" s="77"/>
      <c r="L27" s="77"/>
      <c r="M27" s="77"/>
      <c r="N27" s="77"/>
      <c r="O27" s="77"/>
      <c r="P27" s="79"/>
      <c r="Q27" s="77"/>
      <c r="R27" s="77"/>
      <c r="S27" s="77"/>
      <c r="T27" s="77"/>
      <c r="U27" s="77"/>
      <c r="V27" s="77"/>
      <c r="W27" s="77"/>
      <c r="X27" s="77"/>
      <c r="Y27" s="77"/>
      <c r="Z27" s="77"/>
      <c r="AA27" s="77"/>
      <c r="AB27" s="77"/>
      <c r="AC27" s="1"/>
    </row>
    <row r="28" spans="1:29" ht="18" customHeight="1" x14ac:dyDescent="0.25">
      <c r="A28" s="76"/>
      <c r="B28" s="545" t="s">
        <v>58</v>
      </c>
      <c r="C28" s="545"/>
      <c r="D28" s="545"/>
      <c r="E28" s="545"/>
      <c r="F28" s="545"/>
      <c r="G28" s="545"/>
      <c r="H28" s="545"/>
      <c r="I28" s="545"/>
      <c r="J28" s="545"/>
      <c r="K28" s="545"/>
      <c r="L28" s="545"/>
      <c r="M28" s="545"/>
      <c r="N28" s="545"/>
      <c r="O28" s="545"/>
      <c r="P28" s="249"/>
      <c r="Q28" s="544"/>
      <c r="R28" s="544"/>
      <c r="S28" s="544"/>
      <c r="T28" s="544"/>
      <c r="U28" s="544"/>
      <c r="V28" s="544"/>
      <c r="W28" s="544"/>
      <c r="X28" s="544"/>
      <c r="Y28" s="544"/>
      <c r="Z28" s="544"/>
      <c r="AA28" s="544"/>
      <c r="AB28" s="544"/>
      <c r="AC28" s="1"/>
    </row>
    <row r="29" spans="1:29" ht="18" customHeight="1" x14ac:dyDescent="0.25">
      <c r="A29" s="43"/>
      <c r="B29" s="183">
        <v>2022</v>
      </c>
      <c r="C29" s="184"/>
      <c r="D29" s="277"/>
      <c r="E29" s="278"/>
      <c r="F29" s="279">
        <v>70.366801873308177</v>
      </c>
      <c r="G29" s="277"/>
      <c r="H29" s="278"/>
      <c r="I29" s="279">
        <v>85.06447830113558</v>
      </c>
      <c r="J29" s="277"/>
      <c r="K29" s="278"/>
      <c r="L29" s="279">
        <v>0</v>
      </c>
      <c r="M29" s="277">
        <v>148.45808288516292</v>
      </c>
      <c r="N29" s="278">
        <v>114.74212616976406</v>
      </c>
      <c r="O29" s="279">
        <v>70.582774236483246</v>
      </c>
      <c r="P29" s="3"/>
      <c r="Q29" s="260"/>
      <c r="R29" s="261"/>
      <c r="S29" s="262">
        <v>4.8808397663464778</v>
      </c>
      <c r="T29" s="260"/>
      <c r="U29" s="261"/>
      <c r="V29" s="262">
        <v>24.291787524121386</v>
      </c>
      <c r="W29" s="260"/>
      <c r="X29" s="261"/>
      <c r="Y29" s="262">
        <v>-100</v>
      </c>
      <c r="Z29" s="260">
        <v>3.1979315026041841</v>
      </c>
      <c r="AA29" s="261">
        <v>9.8380474630636989</v>
      </c>
      <c r="AB29" s="262">
        <v>5.5218010821675385</v>
      </c>
    </row>
    <row r="30" spans="1:29" ht="18" customHeight="1" x14ac:dyDescent="0.25">
      <c r="A30" s="43"/>
      <c r="B30" s="185">
        <v>2023</v>
      </c>
      <c r="C30" s="186"/>
      <c r="D30" s="179">
        <v>157.56805891151765</v>
      </c>
      <c r="E30" s="65"/>
      <c r="F30" s="180">
        <v>70.913688382678558</v>
      </c>
      <c r="G30" s="179">
        <v>139.42570281124497</v>
      </c>
      <c r="H30" s="65"/>
      <c r="I30" s="180">
        <v>83.02422539037552</v>
      </c>
      <c r="J30" s="179">
        <v>0</v>
      </c>
      <c r="K30" s="65"/>
      <c r="L30" s="180">
        <v>0</v>
      </c>
      <c r="M30" s="179">
        <v>156.58482968767004</v>
      </c>
      <c r="N30" s="65">
        <v>111.34813013528094</v>
      </c>
      <c r="O30" s="180">
        <v>71.134947441522769</v>
      </c>
      <c r="P30" s="3"/>
      <c r="Q30" s="174"/>
      <c r="R30" s="64"/>
      <c r="S30" s="175">
        <v>0.77719392500353712</v>
      </c>
      <c r="T30" s="174"/>
      <c r="U30" s="64"/>
      <c r="V30" s="175">
        <v>-2.3984781326732718</v>
      </c>
      <c r="W30" s="174"/>
      <c r="X30" s="64"/>
      <c r="Y30" s="175">
        <v>0</v>
      </c>
      <c r="Z30" s="174">
        <v>5.4741019448259411</v>
      </c>
      <c r="AA30" s="64">
        <v>-2.957933714333036</v>
      </c>
      <c r="AB30" s="175">
        <v>0.78230589686461161</v>
      </c>
    </row>
    <row r="31" spans="1:29" ht="18" customHeight="1" x14ac:dyDescent="0.25">
      <c r="A31" s="43"/>
      <c r="B31" s="258">
        <v>2024</v>
      </c>
      <c r="C31" s="259"/>
      <c r="D31" s="280">
        <v>169.42935323383085</v>
      </c>
      <c r="E31" s="281"/>
      <c r="F31" s="282">
        <v>72.95049254619623</v>
      </c>
      <c r="G31" s="280">
        <v>130.63949483352468</v>
      </c>
      <c r="H31" s="281"/>
      <c r="I31" s="282">
        <v>89.332174452646015</v>
      </c>
      <c r="J31" s="280">
        <v>0</v>
      </c>
      <c r="K31" s="281"/>
      <c r="L31" s="282">
        <v>0</v>
      </c>
      <c r="M31" s="280">
        <v>165.63786331500393</v>
      </c>
      <c r="N31" s="281">
        <v>111.85593868708777</v>
      </c>
      <c r="O31" s="282">
        <v>73.229649986753884</v>
      </c>
      <c r="P31" s="3"/>
      <c r="Q31" s="263">
        <v>7.5277276398974262</v>
      </c>
      <c r="R31" s="264"/>
      <c r="S31" s="265">
        <v>2.8722299036318675</v>
      </c>
      <c r="T31" s="263">
        <v>-6.3017132426242455</v>
      </c>
      <c r="U31" s="264"/>
      <c r="V31" s="265">
        <v>7.5977210658509806</v>
      </c>
      <c r="W31" s="263">
        <v>0</v>
      </c>
      <c r="X31" s="264"/>
      <c r="Y31" s="265">
        <v>0</v>
      </c>
      <c r="Z31" s="263">
        <v>5.7815521754947241</v>
      </c>
      <c r="AA31" s="264">
        <v>0.45605485352177011</v>
      </c>
      <c r="AB31" s="265">
        <v>2.9446883994347788</v>
      </c>
    </row>
    <row r="32" spans="1:29" ht="21" customHeight="1" x14ac:dyDescent="0.2">
      <c r="B32" s="31"/>
      <c r="C32"/>
      <c r="D32" s="41"/>
      <c r="E32" s="41"/>
      <c r="F32" s="41"/>
      <c r="G32" s="41"/>
      <c r="H32" s="41"/>
      <c r="I32" s="41"/>
      <c r="J32" s="41"/>
      <c r="K32" s="41"/>
      <c r="L32" s="41"/>
      <c r="M32" s="41"/>
      <c r="N32" s="41"/>
      <c r="O32" s="41"/>
      <c r="P32" s="3"/>
      <c r="Q32" s="3"/>
      <c r="R32" s="3"/>
      <c r="S32" s="3"/>
      <c r="T32" s="3"/>
      <c r="U32" s="3"/>
      <c r="V32" s="3"/>
      <c r="W32" s="3"/>
      <c r="X32" s="3"/>
      <c r="Y32" s="3"/>
      <c r="Z32" s="3"/>
      <c r="AA32" s="3"/>
      <c r="AB32" s="3"/>
    </row>
    <row r="33" spans="1:29" ht="18" customHeight="1" x14ac:dyDescent="0.25">
      <c r="A33" s="76"/>
      <c r="B33" s="546" t="s">
        <v>43</v>
      </c>
      <c r="C33" s="546"/>
      <c r="D33" s="546"/>
      <c r="E33" s="546"/>
      <c r="F33" s="546"/>
      <c r="G33" s="546"/>
      <c r="H33" s="546"/>
      <c r="I33" s="546"/>
      <c r="J33" s="546"/>
      <c r="K33" s="546"/>
      <c r="L33" s="546"/>
      <c r="M33" s="546"/>
      <c r="N33" s="546"/>
      <c r="O33" s="546"/>
      <c r="P33" s="249"/>
      <c r="Q33" s="544"/>
      <c r="R33" s="544"/>
      <c r="S33" s="544"/>
      <c r="T33" s="544"/>
      <c r="U33" s="544"/>
      <c r="V33" s="544"/>
      <c r="W33" s="544"/>
      <c r="X33" s="544"/>
      <c r="Y33" s="544"/>
      <c r="Z33" s="544"/>
      <c r="AA33" s="544"/>
      <c r="AB33" s="544"/>
      <c r="AC33" s="1"/>
    </row>
    <row r="34" spans="1:29" ht="18" customHeight="1" x14ac:dyDescent="0.25">
      <c r="A34" s="43"/>
      <c r="B34" s="183">
        <v>2022</v>
      </c>
      <c r="C34" s="184"/>
      <c r="D34" s="277">
        <v>146.81151515151515</v>
      </c>
      <c r="E34" s="278"/>
      <c r="F34" s="279">
        <v>71.727238667225308</v>
      </c>
      <c r="G34" s="277">
        <v>128.41860465116278</v>
      </c>
      <c r="H34" s="278"/>
      <c r="I34" s="279">
        <v>94.235566778163857</v>
      </c>
      <c r="J34" s="277">
        <v>0</v>
      </c>
      <c r="K34" s="278"/>
      <c r="L34" s="279">
        <v>0</v>
      </c>
      <c r="M34" s="277">
        <v>147.34166987302808</v>
      </c>
      <c r="N34" s="278">
        <v>111.90885677308025</v>
      </c>
      <c r="O34" s="279">
        <v>71.997681239655165</v>
      </c>
      <c r="P34" s="3"/>
      <c r="Q34" s="260"/>
      <c r="R34" s="261"/>
      <c r="S34" s="262">
        <v>-4.8184337300635184E-2</v>
      </c>
      <c r="T34" s="260"/>
      <c r="U34" s="261"/>
      <c r="V34" s="262">
        <v>20.085741970088396</v>
      </c>
      <c r="W34" s="260"/>
      <c r="X34" s="261"/>
      <c r="Y34" s="262">
        <v>-100</v>
      </c>
      <c r="Z34" s="260">
        <v>2.5991219470934408</v>
      </c>
      <c r="AA34" s="261">
        <v>3.1462443304779719</v>
      </c>
      <c r="AB34" s="262">
        <v>0.2681185613410445</v>
      </c>
    </row>
    <row r="35" spans="1:29" ht="18" customHeight="1" x14ac:dyDescent="0.25">
      <c r="A35" s="43"/>
      <c r="B35" s="185">
        <v>2023</v>
      </c>
      <c r="C35" s="186"/>
      <c r="D35" s="179">
        <v>155.56866952789699</v>
      </c>
      <c r="E35" s="65"/>
      <c r="F35" s="180">
        <v>71.997259351156373</v>
      </c>
      <c r="G35" s="179">
        <v>131.16071428571428</v>
      </c>
      <c r="H35" s="65"/>
      <c r="I35" s="180">
        <v>87.332045252484292</v>
      </c>
      <c r="J35" s="179">
        <v>0</v>
      </c>
      <c r="K35" s="65"/>
      <c r="L35" s="180">
        <v>0</v>
      </c>
      <c r="M35" s="179">
        <v>154.44922194922194</v>
      </c>
      <c r="N35" s="65">
        <v>110.54186720348491</v>
      </c>
      <c r="O35" s="180">
        <v>72.218568360934043</v>
      </c>
      <c r="P35" s="3"/>
      <c r="Q35" s="174">
        <v>5.9648961236863318</v>
      </c>
      <c r="R35" s="64"/>
      <c r="S35" s="175">
        <v>0.37645487122293986</v>
      </c>
      <c r="T35" s="174">
        <v>2.1352900087663911</v>
      </c>
      <c r="U35" s="64"/>
      <c r="V35" s="175">
        <v>-7.3258131316431268</v>
      </c>
      <c r="W35" s="174">
        <v>0</v>
      </c>
      <c r="X35" s="64"/>
      <c r="Y35" s="175">
        <v>0</v>
      </c>
      <c r="Z35" s="174">
        <v>4.8238574208832086</v>
      </c>
      <c r="AA35" s="64">
        <v>-1.2215204489012979</v>
      </c>
      <c r="AB35" s="175">
        <v>0.30679754879694759</v>
      </c>
    </row>
    <row r="36" spans="1:29" ht="18" customHeight="1" x14ac:dyDescent="0.25">
      <c r="A36" s="43"/>
      <c r="B36" s="258">
        <v>2024</v>
      </c>
      <c r="C36" s="259"/>
      <c r="D36" s="280">
        <v>158.17297297297299</v>
      </c>
      <c r="E36" s="281"/>
      <c r="F36" s="282">
        <v>73.08800942506015</v>
      </c>
      <c r="G36" s="280">
        <v>141.61083743842366</v>
      </c>
      <c r="H36" s="281"/>
      <c r="I36" s="282">
        <v>91.024467577573148</v>
      </c>
      <c r="J36" s="280">
        <v>0</v>
      </c>
      <c r="K36" s="281"/>
      <c r="L36" s="282">
        <v>0</v>
      </c>
      <c r="M36" s="280">
        <v>156.78539001238136</v>
      </c>
      <c r="N36" s="281">
        <v>109.74931414807303</v>
      </c>
      <c r="O36" s="282">
        <v>73.400255523132515</v>
      </c>
      <c r="P36" s="3"/>
      <c r="Q36" s="263">
        <v>1.6740539422084033</v>
      </c>
      <c r="R36" s="264"/>
      <c r="S36" s="265">
        <v>1.5149883255132206</v>
      </c>
      <c r="T36" s="263">
        <v>7.9674186052088203</v>
      </c>
      <c r="U36" s="264"/>
      <c r="V36" s="265">
        <v>4.2280268535992409</v>
      </c>
      <c r="W36" s="263">
        <v>0</v>
      </c>
      <c r="X36" s="264"/>
      <c r="Y36" s="265">
        <v>0</v>
      </c>
      <c r="Z36" s="263">
        <v>1.5125800141290036</v>
      </c>
      <c r="AA36" s="264">
        <v>-0.71697093189853744</v>
      </c>
      <c r="AB36" s="265">
        <v>1.6362650064277497</v>
      </c>
    </row>
    <row r="37" spans="1:29" ht="21" customHeight="1" x14ac:dyDescent="0.2">
      <c r="B37" s="31"/>
      <c r="C37"/>
      <c r="D37" s="41"/>
      <c r="E37" s="41"/>
      <c r="F37" s="41"/>
      <c r="G37" s="41"/>
      <c r="H37" s="41"/>
      <c r="I37" s="41"/>
      <c r="J37" s="41"/>
      <c r="K37" s="41"/>
      <c r="L37" s="41"/>
      <c r="M37" s="41"/>
      <c r="N37" s="41"/>
      <c r="O37" s="41"/>
      <c r="P37" s="3"/>
      <c r="Q37" s="3"/>
      <c r="R37" s="3"/>
      <c r="S37" s="3"/>
      <c r="T37" s="3"/>
      <c r="U37" s="3"/>
      <c r="V37" s="3"/>
      <c r="W37" s="3"/>
      <c r="X37" s="3"/>
      <c r="Y37" s="3"/>
      <c r="Z37" s="3"/>
      <c r="AA37" s="3"/>
      <c r="AB37" s="3"/>
    </row>
    <row r="38" spans="1:29" ht="18" customHeight="1" x14ac:dyDescent="0.25">
      <c r="A38" s="76"/>
      <c r="B38" s="546" t="s">
        <v>44</v>
      </c>
      <c r="C38" s="546"/>
      <c r="D38" s="546"/>
      <c r="E38" s="546"/>
      <c r="F38" s="546"/>
      <c r="G38" s="546"/>
      <c r="H38" s="546"/>
      <c r="I38" s="546"/>
      <c r="J38" s="546"/>
      <c r="K38" s="546"/>
      <c r="L38" s="546"/>
      <c r="M38" s="546"/>
      <c r="N38" s="546"/>
      <c r="O38" s="546"/>
      <c r="P38" s="249"/>
      <c r="Q38" s="544"/>
      <c r="R38" s="544"/>
      <c r="S38" s="544"/>
      <c r="T38" s="544"/>
      <c r="U38" s="544"/>
      <c r="V38" s="544"/>
      <c r="W38" s="544"/>
      <c r="X38" s="544"/>
      <c r="Y38" s="544"/>
      <c r="Z38" s="544"/>
      <c r="AA38" s="544"/>
      <c r="AB38" s="544"/>
      <c r="AC38" s="1"/>
    </row>
    <row r="39" spans="1:29" ht="18" customHeight="1" x14ac:dyDescent="0.25">
      <c r="A39" s="43"/>
      <c r="B39" s="183">
        <v>2022</v>
      </c>
      <c r="C39" s="184"/>
      <c r="D39" s="277"/>
      <c r="E39" s="278"/>
      <c r="F39" s="279">
        <v>70.366801873308177</v>
      </c>
      <c r="G39" s="277"/>
      <c r="H39" s="278"/>
      <c r="I39" s="279">
        <v>85.06447830113558</v>
      </c>
      <c r="J39" s="277"/>
      <c r="K39" s="278"/>
      <c r="L39" s="279">
        <v>0</v>
      </c>
      <c r="M39" s="277">
        <v>148.45808288516292</v>
      </c>
      <c r="N39" s="278">
        <v>114.74212616976406</v>
      </c>
      <c r="O39" s="279">
        <v>70.582774236483246</v>
      </c>
      <c r="P39" s="3"/>
      <c r="Q39" s="260"/>
      <c r="R39" s="261"/>
      <c r="S39" s="262">
        <v>4.8808397663464778</v>
      </c>
      <c r="T39" s="260"/>
      <c r="U39" s="261"/>
      <c r="V39" s="262">
        <v>24.291787524121386</v>
      </c>
      <c r="W39" s="260"/>
      <c r="X39" s="261"/>
      <c r="Y39" s="262">
        <v>-100</v>
      </c>
      <c r="Z39" s="260">
        <v>3.1979315026041841</v>
      </c>
      <c r="AA39" s="261">
        <v>9.8380474630636989</v>
      </c>
      <c r="AB39" s="262">
        <v>5.5218010821675385</v>
      </c>
    </row>
    <row r="40" spans="1:29" ht="18" customHeight="1" x14ac:dyDescent="0.25">
      <c r="A40" s="43"/>
      <c r="B40" s="185">
        <v>2023</v>
      </c>
      <c r="C40" s="186"/>
      <c r="D40" s="179">
        <v>157.56805891151765</v>
      </c>
      <c r="E40" s="65"/>
      <c r="F40" s="180">
        <v>70.913688382678558</v>
      </c>
      <c r="G40" s="179">
        <v>139.42570281124497</v>
      </c>
      <c r="H40" s="65"/>
      <c r="I40" s="180">
        <v>83.02422539037552</v>
      </c>
      <c r="J40" s="179">
        <v>0</v>
      </c>
      <c r="K40" s="65"/>
      <c r="L40" s="180">
        <v>0</v>
      </c>
      <c r="M40" s="179">
        <v>156.58482968767004</v>
      </c>
      <c r="N40" s="65">
        <v>111.34813013528094</v>
      </c>
      <c r="O40" s="180">
        <v>71.134947441522769</v>
      </c>
      <c r="P40" s="3"/>
      <c r="Q40" s="174"/>
      <c r="R40" s="64"/>
      <c r="S40" s="175">
        <v>0.77719392500353712</v>
      </c>
      <c r="T40" s="174"/>
      <c r="U40" s="64"/>
      <c r="V40" s="175">
        <v>-2.3984781326732718</v>
      </c>
      <c r="W40" s="174"/>
      <c r="X40" s="64"/>
      <c r="Y40" s="175">
        <v>0</v>
      </c>
      <c r="Z40" s="174">
        <v>5.4741019448259411</v>
      </c>
      <c r="AA40" s="64">
        <v>-2.957933714333036</v>
      </c>
      <c r="AB40" s="175">
        <v>0.78230589686461161</v>
      </c>
    </row>
    <row r="41" spans="1:29" ht="18" customHeight="1" x14ac:dyDescent="0.25">
      <c r="A41" s="43"/>
      <c r="B41" s="258">
        <v>2024</v>
      </c>
      <c r="C41" s="259"/>
      <c r="D41" s="280">
        <v>169.42935323383085</v>
      </c>
      <c r="E41" s="281"/>
      <c r="F41" s="282">
        <v>72.95049254619623</v>
      </c>
      <c r="G41" s="280">
        <v>130.63949483352468</v>
      </c>
      <c r="H41" s="281"/>
      <c r="I41" s="282">
        <v>89.332174452646015</v>
      </c>
      <c r="J41" s="280">
        <v>0</v>
      </c>
      <c r="K41" s="281"/>
      <c r="L41" s="282">
        <v>0</v>
      </c>
      <c r="M41" s="280">
        <v>165.63786331500393</v>
      </c>
      <c r="N41" s="281">
        <v>111.85593868708777</v>
      </c>
      <c r="O41" s="282">
        <v>73.229649986753884</v>
      </c>
      <c r="P41" s="3"/>
      <c r="Q41" s="263">
        <v>7.5277276398974262</v>
      </c>
      <c r="R41" s="264"/>
      <c r="S41" s="265">
        <v>2.8722299036318675</v>
      </c>
      <c r="T41" s="263">
        <v>-6.3017132426242455</v>
      </c>
      <c r="U41" s="264"/>
      <c r="V41" s="265">
        <v>7.5977210658509806</v>
      </c>
      <c r="W41" s="263">
        <v>0</v>
      </c>
      <c r="X41" s="264"/>
      <c r="Y41" s="265">
        <v>0</v>
      </c>
      <c r="Z41" s="263">
        <v>5.7815521754947241</v>
      </c>
      <c r="AA41" s="264">
        <v>0.45605485352177011</v>
      </c>
      <c r="AB41" s="265">
        <v>2.9446883994347788</v>
      </c>
    </row>
    <row r="42" spans="1:29" ht="12" customHeight="1" x14ac:dyDescent="0.2">
      <c r="B42" s="31"/>
      <c r="C42"/>
      <c r="D42" s="41"/>
      <c r="E42" s="41"/>
      <c r="F42" s="41"/>
      <c r="G42" s="41"/>
      <c r="H42" s="41"/>
      <c r="I42" s="41"/>
      <c r="J42" s="41"/>
      <c r="K42" s="41"/>
      <c r="L42" s="41"/>
      <c r="M42" s="41"/>
      <c r="N42" s="41"/>
      <c r="O42" s="41"/>
      <c r="P42" s="3"/>
      <c r="Q42" s="3"/>
      <c r="R42" s="3"/>
      <c r="S42" s="3"/>
      <c r="T42" s="3"/>
      <c r="U42" s="3"/>
      <c r="V42" s="3"/>
      <c r="W42" s="3"/>
      <c r="X42" s="3"/>
      <c r="Y42" s="3"/>
      <c r="Z42" s="3"/>
      <c r="AA42" s="3"/>
      <c r="AB42" s="3"/>
    </row>
    <row r="43" spans="1:29" ht="39.950000000000003" customHeight="1" x14ac:dyDescent="0.2">
      <c r="B43" s="537" t="s">
        <v>106</v>
      </c>
      <c r="C43" s="537"/>
      <c r="D43" s="537"/>
      <c r="E43" s="537"/>
      <c r="F43" s="537"/>
      <c r="G43" s="537"/>
      <c r="H43" s="537"/>
      <c r="I43" s="537"/>
      <c r="J43" s="537"/>
      <c r="K43" s="537"/>
      <c r="L43" s="537"/>
      <c r="M43" s="537"/>
      <c r="N43" s="537"/>
      <c r="O43" s="537"/>
      <c r="P43" s="537"/>
      <c r="Q43" s="537"/>
      <c r="R43" s="537"/>
      <c r="S43" s="537"/>
      <c r="T43" s="537"/>
      <c r="U43" s="537"/>
      <c r="V43" s="537"/>
      <c r="W43" s="537"/>
      <c r="X43" s="537"/>
      <c r="Y43" s="537"/>
      <c r="Z43" s="537"/>
      <c r="AA43" s="537"/>
      <c r="AB43" s="537"/>
    </row>
    <row r="44" spans="1:29" ht="12" customHeight="1" x14ac:dyDescent="0.25">
      <c r="Z44" s="40"/>
      <c r="AA44" s="150"/>
      <c r="AB44" s="150"/>
    </row>
    <row r="45" spans="1:29" ht="12" customHeight="1" x14ac:dyDescent="0.2"/>
    <row r="46" spans="1:29" x14ac:dyDescent="0.2">
      <c r="A46" s="151"/>
      <c r="B46" s="151"/>
      <c r="C46" s="151"/>
      <c r="D46" s="151"/>
      <c r="E46" s="151"/>
      <c r="F46" s="151"/>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row>
    <row r="47" spans="1:29" x14ac:dyDescent="0.2">
      <c r="A47" s="151"/>
      <c r="B47" s="151"/>
      <c r="C47" s="151"/>
      <c r="D47" s="151"/>
      <c r="E47" s="151"/>
      <c r="F47" s="151"/>
      <c r="G47" s="151"/>
      <c r="H47" s="151"/>
      <c r="I47" s="151"/>
      <c r="J47" s="151"/>
      <c r="K47" s="151"/>
      <c r="L47" s="151"/>
      <c r="M47" s="151"/>
      <c r="N47" s="151"/>
      <c r="O47" s="151"/>
      <c r="P47" s="151"/>
      <c r="Q47" s="151"/>
      <c r="R47" s="151"/>
      <c r="S47" s="151"/>
      <c r="T47" s="151"/>
      <c r="U47" s="151"/>
      <c r="V47" s="151"/>
      <c r="W47" s="151"/>
      <c r="X47" s="151"/>
      <c r="Y47" s="151"/>
      <c r="Z47" s="151"/>
      <c r="AA47" s="151"/>
      <c r="AB47" s="151"/>
      <c r="AC47" s="151"/>
    </row>
    <row r="48" spans="1:29" x14ac:dyDescent="0.2">
      <c r="A48" s="151"/>
      <c r="B48" s="151"/>
      <c r="C48" s="151"/>
      <c r="D48" s="151"/>
      <c r="E48" s="151"/>
      <c r="F48" s="151"/>
      <c r="G48" s="151"/>
      <c r="H48" s="151"/>
      <c r="I48" s="151"/>
      <c r="J48" s="151"/>
      <c r="K48" s="151"/>
      <c r="L48" s="151"/>
      <c r="M48" s="151"/>
      <c r="N48" s="151"/>
      <c r="O48" s="151"/>
      <c r="P48" s="151"/>
      <c r="Q48" s="151"/>
      <c r="R48" s="151"/>
      <c r="S48" s="151"/>
      <c r="T48" s="151"/>
      <c r="U48" s="151"/>
      <c r="V48" s="151"/>
      <c r="W48" s="151"/>
      <c r="X48" s="151"/>
      <c r="Y48" s="151"/>
      <c r="Z48" s="151"/>
      <c r="AA48" s="151"/>
      <c r="AB48" s="151"/>
      <c r="AC48" s="151"/>
    </row>
    <row r="49" s="151" customFormat="1" x14ac:dyDescent="0.2"/>
    <row r="50" s="151" customFormat="1" x14ac:dyDescent="0.2"/>
    <row r="51" s="151" customFormat="1" x14ac:dyDescent="0.2"/>
    <row r="52" s="151" customFormat="1" x14ac:dyDescent="0.2"/>
    <row r="53" s="151" customFormat="1" x14ac:dyDescent="0.2"/>
    <row r="54" s="151" customFormat="1" x14ac:dyDescent="0.2"/>
    <row r="55" s="151" customFormat="1" x14ac:dyDescent="0.2"/>
    <row r="56" s="151" customFormat="1" x14ac:dyDescent="0.2"/>
    <row r="57" s="151" customFormat="1" x14ac:dyDescent="0.2"/>
    <row r="58" s="151" customFormat="1" x14ac:dyDescent="0.2"/>
    <row r="59" s="151" customFormat="1" x14ac:dyDescent="0.2"/>
    <row r="60" s="151" customFormat="1" x14ac:dyDescent="0.2"/>
    <row r="61" s="151" customFormat="1" x14ac:dyDescent="0.2"/>
    <row r="62" s="151" customFormat="1" x14ac:dyDescent="0.2"/>
    <row r="63" s="151" customFormat="1" x14ac:dyDescent="0.2"/>
    <row r="64" s="151" customFormat="1" x14ac:dyDescent="0.2"/>
    <row r="65" s="151" customFormat="1" x14ac:dyDescent="0.2"/>
    <row r="66" s="151" customFormat="1" x14ac:dyDescent="0.2"/>
    <row r="67" s="151" customFormat="1" x14ac:dyDescent="0.2"/>
    <row r="68" s="151" customFormat="1" x14ac:dyDescent="0.2"/>
    <row r="69" s="151" customFormat="1" x14ac:dyDescent="0.2"/>
    <row r="70" s="151" customFormat="1" x14ac:dyDescent="0.2"/>
    <row r="71" s="151" customFormat="1" x14ac:dyDescent="0.2"/>
    <row r="72" s="151" customFormat="1" x14ac:dyDescent="0.2"/>
    <row r="73" s="151" customFormat="1" x14ac:dyDescent="0.2"/>
    <row r="74" s="151" customFormat="1" x14ac:dyDescent="0.2"/>
    <row r="75" s="151" customFormat="1" x14ac:dyDescent="0.2"/>
    <row r="76" s="151" customFormat="1" x14ac:dyDescent="0.2"/>
    <row r="77" s="151" customFormat="1" x14ac:dyDescent="0.2"/>
    <row r="78" s="151" customFormat="1" x14ac:dyDescent="0.2"/>
    <row r="79" s="151" customFormat="1" x14ac:dyDescent="0.2"/>
    <row r="80" s="151" customFormat="1" x14ac:dyDescent="0.2"/>
    <row r="81" s="151" customFormat="1" x14ac:dyDescent="0.2"/>
    <row r="82" s="151" customFormat="1" x14ac:dyDescent="0.2"/>
  </sheetData>
  <mergeCells count="22">
    <mergeCell ref="B2:AB2"/>
    <mergeCell ref="Q6:AB6"/>
    <mergeCell ref="D6:O6"/>
    <mergeCell ref="B3:Q3"/>
    <mergeCell ref="R3:AB3"/>
    <mergeCell ref="B4:AB4"/>
    <mergeCell ref="D7:F7"/>
    <mergeCell ref="Z7:AB7"/>
    <mergeCell ref="T7:V7"/>
    <mergeCell ref="B8:C8"/>
    <mergeCell ref="Q7:S7"/>
    <mergeCell ref="J7:L7"/>
    <mergeCell ref="M7:O7"/>
    <mergeCell ref="W7:Y7"/>
    <mergeCell ref="G7:I7"/>
    <mergeCell ref="B43:AB43"/>
    <mergeCell ref="Q38:AB38"/>
    <mergeCell ref="B28:O28"/>
    <mergeCell ref="B33:O33"/>
    <mergeCell ref="B38:O38"/>
    <mergeCell ref="Q33:AB33"/>
    <mergeCell ref="Q28:AB28"/>
  </mergeCells>
  <phoneticPr fontId="0" type="noConversion"/>
  <printOptions horizontalCentered="1" verticalCentered="1"/>
  <pageMargins left="0.25" right="0.25" top="0.25" bottom="0.25" header="0" footer="0"/>
  <pageSetup scale="70" orientation="landscape" r:id="rId1"/>
  <headerFooter alignWithMargins="0"/>
  <rowBreaks count="1" manualBreakCount="1">
    <brk id="46" max="16383" man="1"/>
  </rowBreaks>
  <colBreaks count="1" manualBreakCount="1">
    <brk id="3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pageSetUpPr fitToPage="1"/>
  </sheetPr>
  <dimension ref="A1:AP84"/>
  <sheetViews>
    <sheetView showGridLines="0" zoomScale="85" workbookViewId="0"/>
  </sheetViews>
  <sheetFormatPr defaultRowHeight="12.75" x14ac:dyDescent="0.2"/>
  <cols>
    <col min="1" max="1" width="2.7109375" customWidth="1"/>
    <col min="2" max="2" width="6.7109375" customWidth="1"/>
    <col min="3" max="3" width="6.140625" style="23" customWidth="1"/>
    <col min="4" max="15" width="7.42578125" customWidth="1"/>
    <col min="16" max="16" width="1.42578125" customWidth="1"/>
    <col min="17" max="28" width="7.42578125" customWidth="1"/>
    <col min="29" max="29" width="3.5703125" customWidth="1"/>
    <col min="30" max="42" width="9.140625" style="151" customWidth="1"/>
  </cols>
  <sheetData>
    <row r="1" spans="1:28" ht="30" x14ac:dyDescent="0.2">
      <c r="A1" s="62"/>
      <c r="B1" s="365" t="s">
        <v>115</v>
      </c>
      <c r="Z1" s="3"/>
      <c r="AB1" s="386"/>
    </row>
    <row r="2" spans="1:28" ht="15" customHeight="1" x14ac:dyDescent="0.2">
      <c r="A2" s="8"/>
      <c r="B2" s="494" t="s">
        <v>130</v>
      </c>
      <c r="C2" s="494"/>
      <c r="D2" s="494"/>
      <c r="E2" s="494"/>
      <c r="F2" s="494"/>
      <c r="G2" s="494"/>
      <c r="H2" s="494"/>
      <c r="I2" s="494"/>
      <c r="J2" s="494"/>
      <c r="K2" s="494"/>
      <c r="L2" s="494"/>
      <c r="M2" s="494"/>
      <c r="N2" s="494"/>
      <c r="O2" s="494"/>
      <c r="P2" s="494"/>
      <c r="Q2" s="494"/>
      <c r="R2" s="494"/>
      <c r="S2" s="494"/>
      <c r="T2" s="494"/>
      <c r="U2" s="494"/>
      <c r="V2" s="494"/>
      <c r="W2" s="494"/>
      <c r="X2" s="494"/>
      <c r="Y2" s="494"/>
      <c r="Z2" s="494"/>
      <c r="AA2" s="494"/>
      <c r="AB2" s="494"/>
    </row>
    <row r="3" spans="1:28" ht="17.100000000000001" customHeight="1" x14ac:dyDescent="0.2">
      <c r="A3" s="8"/>
      <c r="B3" s="494" t="s">
        <v>131</v>
      </c>
      <c r="C3" s="494"/>
      <c r="D3" s="494"/>
      <c r="E3" s="494"/>
      <c r="F3" s="494"/>
      <c r="G3" s="494"/>
      <c r="H3" s="494"/>
      <c r="I3" s="494"/>
      <c r="J3" s="494"/>
      <c r="K3" s="494"/>
      <c r="L3" s="494"/>
      <c r="M3" s="494"/>
      <c r="N3" s="494"/>
      <c r="O3" s="494"/>
      <c r="P3" s="494"/>
      <c r="Q3" s="494"/>
      <c r="R3" s="543" t="s">
        <v>202</v>
      </c>
      <c r="S3" s="543"/>
      <c r="T3" s="543"/>
      <c r="U3" s="543"/>
      <c r="V3" s="543"/>
      <c r="W3" s="543"/>
      <c r="X3" s="543"/>
      <c r="Y3" s="543"/>
      <c r="Z3" s="543"/>
      <c r="AA3" s="543"/>
      <c r="AB3" s="543"/>
    </row>
    <row r="4" spans="1:28" ht="19.5" customHeight="1" x14ac:dyDescent="0.2">
      <c r="B4" s="494" t="s">
        <v>132</v>
      </c>
      <c r="C4" s="494"/>
      <c r="D4" s="494"/>
      <c r="E4" s="494"/>
      <c r="F4" s="494"/>
      <c r="G4" s="494"/>
      <c r="H4" s="494"/>
      <c r="I4" s="494"/>
      <c r="J4" s="494"/>
      <c r="K4" s="494"/>
      <c r="L4" s="494"/>
      <c r="M4" s="494"/>
      <c r="N4" s="494"/>
      <c r="O4" s="494"/>
      <c r="P4" s="494"/>
      <c r="Q4" s="494"/>
      <c r="R4" s="494"/>
      <c r="S4" s="494"/>
      <c r="T4" s="494"/>
      <c r="U4" s="494"/>
      <c r="V4" s="494"/>
      <c r="W4" s="494"/>
      <c r="X4" s="494"/>
      <c r="Y4" s="494"/>
      <c r="Z4" s="494"/>
      <c r="AA4" s="494"/>
      <c r="AB4" s="494"/>
    </row>
    <row r="5" spans="1:28" ht="12.75" customHeight="1" x14ac:dyDescent="0.2"/>
    <row r="6" spans="1:28" ht="15.75" customHeight="1" x14ac:dyDescent="0.25">
      <c r="D6" s="542" t="s">
        <v>10</v>
      </c>
      <c r="E6" s="542"/>
      <c r="F6" s="542"/>
      <c r="G6" s="542"/>
      <c r="H6" s="542"/>
      <c r="I6" s="542"/>
      <c r="J6" s="542"/>
      <c r="K6" s="542"/>
      <c r="L6" s="542"/>
      <c r="M6" s="542"/>
      <c r="N6" s="542"/>
      <c r="O6" s="542"/>
      <c r="Q6" s="542" t="s">
        <v>68</v>
      </c>
      <c r="R6" s="542"/>
      <c r="S6" s="542"/>
      <c r="T6" s="542"/>
      <c r="U6" s="542"/>
      <c r="V6" s="542"/>
      <c r="W6" s="542"/>
      <c r="X6" s="542"/>
      <c r="Y6" s="542"/>
      <c r="Z6" s="542"/>
      <c r="AA6" s="542"/>
      <c r="AB6" s="542"/>
    </row>
    <row r="7" spans="1:28" ht="15.75" customHeight="1" x14ac:dyDescent="0.25">
      <c r="D7" s="539" t="s">
        <v>11</v>
      </c>
      <c r="E7" s="539"/>
      <c r="F7" s="539"/>
      <c r="G7" s="539" t="s">
        <v>13</v>
      </c>
      <c r="H7" s="539"/>
      <c r="I7" s="539"/>
      <c r="J7" s="539" t="s">
        <v>14</v>
      </c>
      <c r="K7" s="539"/>
      <c r="L7" s="539"/>
      <c r="M7" s="539" t="s">
        <v>12</v>
      </c>
      <c r="N7" s="539"/>
      <c r="O7" s="539"/>
      <c r="Q7" s="539" t="s">
        <v>11</v>
      </c>
      <c r="R7" s="539"/>
      <c r="S7" s="539"/>
      <c r="T7" s="539" t="s">
        <v>13</v>
      </c>
      <c r="U7" s="539"/>
      <c r="V7" s="539"/>
      <c r="W7" s="539" t="s">
        <v>14</v>
      </c>
      <c r="X7" s="539"/>
      <c r="Y7" s="539"/>
      <c r="Z7" s="539" t="s">
        <v>12</v>
      </c>
      <c r="AA7" s="539"/>
      <c r="AB7" s="539"/>
    </row>
    <row r="8" spans="1:28" ht="27" customHeight="1" x14ac:dyDescent="0.25">
      <c r="A8" s="42"/>
      <c r="B8" s="460" t="s">
        <v>41</v>
      </c>
      <c r="C8" s="460"/>
      <c r="D8" s="250" t="s">
        <v>25</v>
      </c>
      <c r="E8" s="251" t="s">
        <v>15</v>
      </c>
      <c r="F8" s="252" t="s">
        <v>203</v>
      </c>
      <c r="G8" s="250" t="s">
        <v>25</v>
      </c>
      <c r="H8" s="251" t="s">
        <v>15</v>
      </c>
      <c r="I8" s="252" t="s">
        <v>203</v>
      </c>
      <c r="J8" s="250" t="s">
        <v>25</v>
      </c>
      <c r="K8" s="251" t="s">
        <v>15</v>
      </c>
      <c r="L8" s="252" t="s">
        <v>203</v>
      </c>
      <c r="M8" s="250" t="s">
        <v>25</v>
      </c>
      <c r="N8" s="251" t="s">
        <v>15</v>
      </c>
      <c r="O8" s="252" t="s">
        <v>203</v>
      </c>
      <c r="P8" s="45"/>
      <c r="Q8" s="250" t="s">
        <v>25</v>
      </c>
      <c r="R8" s="251" t="s">
        <v>15</v>
      </c>
      <c r="S8" s="252" t="s">
        <v>203</v>
      </c>
      <c r="T8" s="250" t="s">
        <v>25</v>
      </c>
      <c r="U8" s="251" t="s">
        <v>15</v>
      </c>
      <c r="V8" s="252" t="s">
        <v>203</v>
      </c>
      <c r="W8" s="250" t="s">
        <v>25</v>
      </c>
      <c r="X8" s="251" t="s">
        <v>15</v>
      </c>
      <c r="Y8" s="252" t="s">
        <v>203</v>
      </c>
      <c r="Z8" s="250" t="s">
        <v>25</v>
      </c>
      <c r="AA8" s="251" t="s">
        <v>15</v>
      </c>
      <c r="AB8" s="252" t="s">
        <v>203</v>
      </c>
    </row>
    <row r="9" spans="1:28" ht="18" customHeight="1" x14ac:dyDescent="0.25">
      <c r="A9" s="42"/>
      <c r="B9" s="183">
        <v>2023</v>
      </c>
      <c r="C9" s="184" t="s">
        <v>140</v>
      </c>
      <c r="D9" s="266">
        <v>69.887798036465639</v>
      </c>
      <c r="E9" s="267"/>
      <c r="F9" s="268">
        <v>37.094442731356843</v>
      </c>
      <c r="G9" s="266">
        <v>4.0217391304347823</v>
      </c>
      <c r="H9" s="267"/>
      <c r="I9" s="268">
        <v>0.88463627210605567</v>
      </c>
      <c r="J9" s="266">
        <v>0</v>
      </c>
      <c r="K9" s="267"/>
      <c r="L9" s="268">
        <v>0</v>
      </c>
      <c r="M9" s="266">
        <v>73.909537166900421</v>
      </c>
      <c r="N9" s="267">
        <v>58.552317540322584</v>
      </c>
      <c r="O9" s="268">
        <v>37.9790790034629</v>
      </c>
      <c r="P9" s="3"/>
      <c r="Q9" s="253"/>
      <c r="R9" s="254"/>
      <c r="S9" s="255">
        <v>-4.2340360012138429</v>
      </c>
      <c r="T9" s="253"/>
      <c r="U9" s="254"/>
      <c r="V9" s="255">
        <v>136.13426464820733</v>
      </c>
      <c r="W9" s="253"/>
      <c r="X9" s="254"/>
      <c r="Y9" s="255">
        <v>0</v>
      </c>
      <c r="Z9" s="253">
        <v>-13.551133567378937</v>
      </c>
      <c r="AA9" s="254">
        <v>-4.961118731479977</v>
      </c>
      <c r="AB9" s="255">
        <v>-2.8894243385820721</v>
      </c>
    </row>
    <row r="10" spans="1:28" ht="18" customHeight="1" x14ac:dyDescent="0.25">
      <c r="A10" s="43"/>
      <c r="B10" s="185"/>
      <c r="C10" s="186" t="s">
        <v>144</v>
      </c>
      <c r="D10" s="179">
        <v>64.022440392706869</v>
      </c>
      <c r="E10" s="65"/>
      <c r="F10" s="180">
        <v>36.939763027554946</v>
      </c>
      <c r="G10" s="179">
        <v>0</v>
      </c>
      <c r="H10" s="65"/>
      <c r="I10" s="180">
        <v>0.2803009008976925</v>
      </c>
      <c r="J10" s="179">
        <v>0</v>
      </c>
      <c r="K10" s="65"/>
      <c r="L10" s="180">
        <v>0</v>
      </c>
      <c r="M10" s="179">
        <v>64.022440392706869</v>
      </c>
      <c r="N10" s="65">
        <v>51.91862701612903</v>
      </c>
      <c r="O10" s="180">
        <v>37.220063928452639</v>
      </c>
      <c r="P10" s="3"/>
      <c r="Q10" s="174"/>
      <c r="R10" s="64"/>
      <c r="S10" s="175">
        <v>-2.5806234074396008</v>
      </c>
      <c r="T10" s="174"/>
      <c r="U10" s="64"/>
      <c r="V10" s="175">
        <v>-28.848008745403892</v>
      </c>
      <c r="W10" s="174"/>
      <c r="X10" s="64"/>
      <c r="Y10" s="175">
        <v>0</v>
      </c>
      <c r="Z10" s="174">
        <v>-6.9253433106497635</v>
      </c>
      <c r="AA10" s="64">
        <v>-0.75175280516300125</v>
      </c>
      <c r="AB10" s="175">
        <v>-2.850718540218955</v>
      </c>
    </row>
    <row r="11" spans="1:28" ht="18" customHeight="1" x14ac:dyDescent="0.25">
      <c r="A11" s="43"/>
      <c r="B11" s="187"/>
      <c r="C11" s="188" t="s">
        <v>145</v>
      </c>
      <c r="D11" s="269">
        <v>87.295652173913041</v>
      </c>
      <c r="E11" s="66"/>
      <c r="F11" s="270">
        <v>36.630620470148109</v>
      </c>
      <c r="G11" s="269">
        <v>6.5434782608695654</v>
      </c>
      <c r="H11" s="66"/>
      <c r="I11" s="270">
        <v>0.70507932387069305</v>
      </c>
      <c r="J11" s="269">
        <v>0</v>
      </c>
      <c r="K11" s="66"/>
      <c r="L11" s="270">
        <v>0</v>
      </c>
      <c r="M11" s="269">
        <v>93.839130434782604</v>
      </c>
      <c r="N11" s="66">
        <v>56.426552083333334</v>
      </c>
      <c r="O11" s="270">
        <v>37.335699794018801</v>
      </c>
      <c r="P11" s="3"/>
      <c r="Q11" s="256"/>
      <c r="R11" s="63"/>
      <c r="S11" s="257">
        <v>-8.7112099531753415</v>
      </c>
      <c r="T11" s="256"/>
      <c r="U11" s="63"/>
      <c r="V11" s="257">
        <v>-3.2235336892168114</v>
      </c>
      <c r="W11" s="256"/>
      <c r="X11" s="63"/>
      <c r="Y11" s="257">
        <v>0</v>
      </c>
      <c r="Z11" s="256">
        <v>16.686940772565979</v>
      </c>
      <c r="AA11" s="63">
        <v>4.3526804742533836</v>
      </c>
      <c r="AB11" s="257">
        <v>-8.6133477081263194</v>
      </c>
    </row>
    <row r="12" spans="1:28" ht="18" customHeight="1" x14ac:dyDescent="0.25">
      <c r="A12" s="43"/>
      <c r="B12" s="185"/>
      <c r="C12" s="186" t="s">
        <v>147</v>
      </c>
      <c r="D12" s="179">
        <v>92.473352033660589</v>
      </c>
      <c r="E12" s="65"/>
      <c r="F12" s="180">
        <v>41.571835648095401</v>
      </c>
      <c r="G12" s="179">
        <v>8.4516129032258061</v>
      </c>
      <c r="H12" s="65"/>
      <c r="I12" s="180">
        <v>1.0661446826457626</v>
      </c>
      <c r="J12" s="179">
        <v>0</v>
      </c>
      <c r="K12" s="65"/>
      <c r="L12" s="180">
        <v>0</v>
      </c>
      <c r="M12" s="179">
        <v>100.9249649368864</v>
      </c>
      <c r="N12" s="65">
        <v>69.298932459677417</v>
      </c>
      <c r="O12" s="180">
        <v>42.637980330741165</v>
      </c>
      <c r="P12" s="3"/>
      <c r="Q12" s="174"/>
      <c r="R12" s="64"/>
      <c r="S12" s="175">
        <v>-2.0711857826298847</v>
      </c>
      <c r="T12" s="174"/>
      <c r="U12" s="64"/>
      <c r="V12" s="175">
        <v>0.10337396868352794</v>
      </c>
      <c r="W12" s="174"/>
      <c r="X12" s="64"/>
      <c r="Y12" s="175">
        <v>0</v>
      </c>
      <c r="Z12" s="174">
        <v>6.4647137150398315</v>
      </c>
      <c r="AA12" s="64">
        <v>7.9226610167246063</v>
      </c>
      <c r="AB12" s="175">
        <v>-2.0179640991868166</v>
      </c>
    </row>
    <row r="13" spans="1:28" ht="18" customHeight="1" x14ac:dyDescent="0.25">
      <c r="A13" s="43"/>
      <c r="B13" s="187"/>
      <c r="C13" s="188" t="s">
        <v>148</v>
      </c>
      <c r="D13" s="269">
        <v>92.621014492753616</v>
      </c>
      <c r="E13" s="66"/>
      <c r="F13" s="270">
        <v>34.777836199987746</v>
      </c>
      <c r="G13" s="269">
        <v>0</v>
      </c>
      <c r="H13" s="66"/>
      <c r="I13" s="270">
        <v>0.6019410105019265</v>
      </c>
      <c r="J13" s="269">
        <v>0</v>
      </c>
      <c r="K13" s="66"/>
      <c r="L13" s="270">
        <v>0</v>
      </c>
      <c r="M13" s="269">
        <v>92.621014492753616</v>
      </c>
      <c r="N13" s="66">
        <v>57.875207291666669</v>
      </c>
      <c r="O13" s="270">
        <v>35.379777210489671</v>
      </c>
      <c r="P13" s="3"/>
      <c r="Q13" s="256">
        <v>-9.1950838306337026</v>
      </c>
      <c r="R13" s="63"/>
      <c r="S13" s="257">
        <v>-10.607978701968907</v>
      </c>
      <c r="T13" s="256">
        <v>0</v>
      </c>
      <c r="U13" s="63"/>
      <c r="V13" s="257">
        <v>24.881913176662302</v>
      </c>
      <c r="W13" s="256">
        <v>0</v>
      </c>
      <c r="X13" s="63"/>
      <c r="Y13" s="257">
        <v>0</v>
      </c>
      <c r="Z13" s="256">
        <v>-9.1950838306337026</v>
      </c>
      <c r="AA13" s="63">
        <v>8.3434555581352203</v>
      </c>
      <c r="AB13" s="257">
        <v>-10.173660858280762</v>
      </c>
    </row>
    <row r="14" spans="1:28" ht="18" customHeight="1" x14ac:dyDescent="0.25">
      <c r="A14" s="43"/>
      <c r="B14" s="185"/>
      <c r="C14" s="186" t="s">
        <v>149</v>
      </c>
      <c r="D14" s="179">
        <v>72.083450210378686</v>
      </c>
      <c r="E14" s="65"/>
      <c r="F14" s="180">
        <v>28.759807760979985</v>
      </c>
      <c r="G14" s="179">
        <v>1.8499298737727909</v>
      </c>
      <c r="H14" s="65"/>
      <c r="I14" s="180">
        <v>0.19941924159916313</v>
      </c>
      <c r="J14" s="179">
        <v>0</v>
      </c>
      <c r="K14" s="65"/>
      <c r="L14" s="180">
        <v>0</v>
      </c>
      <c r="M14" s="179">
        <v>73.933380084151466</v>
      </c>
      <c r="N14" s="65">
        <v>43.525446572580648</v>
      </c>
      <c r="O14" s="180">
        <v>28.959227002579151</v>
      </c>
      <c r="P14" s="3"/>
      <c r="Q14" s="174">
        <v>1.2928783295022055</v>
      </c>
      <c r="R14" s="64"/>
      <c r="S14" s="175">
        <v>-10.994684423082733</v>
      </c>
      <c r="T14" s="174">
        <v>-52.227453821330208</v>
      </c>
      <c r="U14" s="64"/>
      <c r="V14" s="175">
        <v>-24.627480327340134</v>
      </c>
      <c r="W14" s="174">
        <v>0</v>
      </c>
      <c r="X14" s="64"/>
      <c r="Y14" s="175">
        <v>0</v>
      </c>
      <c r="Z14" s="174">
        <v>-1.4691451482069413</v>
      </c>
      <c r="AA14" s="64">
        <v>6.1822735844247481</v>
      </c>
      <c r="AB14" s="175">
        <v>-11.10540474787569</v>
      </c>
    </row>
    <row r="15" spans="1:28" ht="18" customHeight="1" x14ac:dyDescent="0.25">
      <c r="A15" s="43"/>
      <c r="B15" s="187">
        <v>2024</v>
      </c>
      <c r="C15" s="188" t="s">
        <v>150</v>
      </c>
      <c r="D15" s="269">
        <v>64.023141654978957</v>
      </c>
      <c r="E15" s="66"/>
      <c r="F15" s="270">
        <v>28.923381445053096</v>
      </c>
      <c r="G15" s="269">
        <v>6.7496493688639552</v>
      </c>
      <c r="H15" s="66"/>
      <c r="I15" s="270">
        <v>0.44093852511285792</v>
      </c>
      <c r="J15" s="269">
        <v>0</v>
      </c>
      <c r="K15" s="66"/>
      <c r="L15" s="270">
        <v>0</v>
      </c>
      <c r="M15" s="269">
        <v>70.772791023842913</v>
      </c>
      <c r="N15" s="66">
        <v>39.621448588709676</v>
      </c>
      <c r="O15" s="270">
        <v>29.364319970165951</v>
      </c>
      <c r="P15" s="3"/>
      <c r="Q15" s="256">
        <v>-18.614892270433398</v>
      </c>
      <c r="R15" s="63"/>
      <c r="S15" s="257">
        <v>-7.7212118346904068</v>
      </c>
      <c r="T15" s="256">
        <v>797.8544775883214</v>
      </c>
      <c r="U15" s="63"/>
      <c r="V15" s="257">
        <v>21.797400674969047</v>
      </c>
      <c r="W15" s="256">
        <v>0</v>
      </c>
      <c r="X15" s="63"/>
      <c r="Y15" s="257">
        <v>0</v>
      </c>
      <c r="Z15" s="256">
        <v>-10.886438088804722</v>
      </c>
      <c r="AA15" s="63">
        <v>7.3467122901325554</v>
      </c>
      <c r="AB15" s="257">
        <v>-7.3841564231461936</v>
      </c>
    </row>
    <row r="16" spans="1:28" ht="18" customHeight="1" x14ac:dyDescent="0.25">
      <c r="A16" s="43"/>
      <c r="B16" s="185"/>
      <c r="C16" s="186" t="s">
        <v>151</v>
      </c>
      <c r="D16" s="179">
        <v>78.38530734632684</v>
      </c>
      <c r="E16" s="65"/>
      <c r="F16" s="180">
        <v>34.355209590266348</v>
      </c>
      <c r="G16" s="179">
        <v>2.1761619190404797</v>
      </c>
      <c r="H16" s="65"/>
      <c r="I16" s="180">
        <v>0.50029827099304991</v>
      </c>
      <c r="J16" s="179">
        <v>0</v>
      </c>
      <c r="K16" s="65"/>
      <c r="L16" s="180">
        <v>0</v>
      </c>
      <c r="M16" s="179">
        <v>80.561469265367322</v>
      </c>
      <c r="N16" s="65">
        <v>52.951823275862047</v>
      </c>
      <c r="O16" s="180">
        <v>34.855507861259397</v>
      </c>
      <c r="P16" s="3"/>
      <c r="Q16" s="174">
        <v>-0.12239735061520871</v>
      </c>
      <c r="R16" s="64"/>
      <c r="S16" s="175">
        <v>-7.3101236746507574</v>
      </c>
      <c r="T16" s="174">
        <v>90.803032794423899</v>
      </c>
      <c r="U16" s="64"/>
      <c r="V16" s="175">
        <v>-27.754820618809763</v>
      </c>
      <c r="W16" s="174">
        <v>0</v>
      </c>
      <c r="X16" s="64"/>
      <c r="Y16" s="175">
        <v>0</v>
      </c>
      <c r="Z16" s="174">
        <v>1.1800458434589718</v>
      </c>
      <c r="AA16" s="64">
        <v>-0.73907200156026664</v>
      </c>
      <c r="AB16" s="175">
        <v>-7.6850977169475696</v>
      </c>
    </row>
    <row r="17" spans="1:29" ht="18" customHeight="1" x14ac:dyDescent="0.25">
      <c r="A17" s="43"/>
      <c r="B17" s="187"/>
      <c r="C17" s="188" t="s">
        <v>152</v>
      </c>
      <c r="D17" s="269">
        <v>112.68232819074333</v>
      </c>
      <c r="E17" s="66"/>
      <c r="F17" s="270">
        <v>41.119940057083205</v>
      </c>
      <c r="G17" s="269">
        <v>7.1619915848527347</v>
      </c>
      <c r="H17" s="66"/>
      <c r="I17" s="270">
        <v>0.40013601973946961</v>
      </c>
      <c r="J17" s="269">
        <v>0</v>
      </c>
      <c r="K17" s="66"/>
      <c r="L17" s="270">
        <v>0</v>
      </c>
      <c r="M17" s="269">
        <v>119.84431977559608</v>
      </c>
      <c r="N17" s="66">
        <v>68.743684475806447</v>
      </c>
      <c r="O17" s="270">
        <v>41.520076076822676</v>
      </c>
      <c r="P17" s="3"/>
      <c r="Q17" s="256">
        <v>13.450065308754194</v>
      </c>
      <c r="R17" s="63"/>
      <c r="S17" s="257">
        <v>-5.5675881778289682</v>
      </c>
      <c r="T17" s="256">
        <v>4.2568395262053098</v>
      </c>
      <c r="U17" s="63"/>
      <c r="V17" s="257">
        <v>-68.500337617724597</v>
      </c>
      <c r="W17" s="256">
        <v>0</v>
      </c>
      <c r="X17" s="63"/>
      <c r="Y17" s="257">
        <v>0</v>
      </c>
      <c r="Z17" s="256">
        <v>12.855359866896293</v>
      </c>
      <c r="AA17" s="63">
        <v>-5.0963238341426127</v>
      </c>
      <c r="AB17" s="257">
        <v>-7.3514408519416969</v>
      </c>
    </row>
    <row r="18" spans="1:29" ht="18" customHeight="1" x14ac:dyDescent="0.25">
      <c r="A18" s="43"/>
      <c r="B18" s="185"/>
      <c r="C18" s="186" t="s">
        <v>153</v>
      </c>
      <c r="D18" s="179">
        <v>107.64130434782609</v>
      </c>
      <c r="E18" s="65"/>
      <c r="F18" s="180">
        <v>44.546752735081739</v>
      </c>
      <c r="G18" s="179">
        <v>10.289130434782608</v>
      </c>
      <c r="H18" s="65"/>
      <c r="I18" s="180">
        <v>2.2657945304351852</v>
      </c>
      <c r="J18" s="179">
        <v>0</v>
      </c>
      <c r="K18" s="65"/>
      <c r="L18" s="180">
        <v>0</v>
      </c>
      <c r="M18" s="179">
        <v>117.9304347826087</v>
      </c>
      <c r="N18" s="65">
        <v>80.486258333333339</v>
      </c>
      <c r="O18" s="180">
        <v>46.812547265516926</v>
      </c>
      <c r="P18" s="3"/>
      <c r="Q18" s="174">
        <v>52.888564106189577</v>
      </c>
      <c r="R18" s="64"/>
      <c r="S18" s="175">
        <v>6.6431170847109007</v>
      </c>
      <c r="T18" s="174">
        <v>-38.11993375757698</v>
      </c>
      <c r="U18" s="64"/>
      <c r="V18" s="175">
        <v>13.35639915667754</v>
      </c>
      <c r="W18" s="174">
        <v>0</v>
      </c>
      <c r="X18" s="64"/>
      <c r="Y18" s="175">
        <v>0</v>
      </c>
      <c r="Z18" s="174">
        <v>35.501436243212666</v>
      </c>
      <c r="AA18" s="64">
        <v>22.091665317164995</v>
      </c>
      <c r="AB18" s="175">
        <v>6.9496849385767892</v>
      </c>
    </row>
    <row r="19" spans="1:29" ht="18" customHeight="1" x14ac:dyDescent="0.25">
      <c r="A19" s="43"/>
      <c r="B19" s="187"/>
      <c r="C19" s="188" t="s">
        <v>154</v>
      </c>
      <c r="D19" s="269">
        <v>84.198457223001398</v>
      </c>
      <c r="E19" s="66"/>
      <c r="F19" s="270">
        <v>42.515528999173632</v>
      </c>
      <c r="G19" s="269">
        <v>3.9817671809256661</v>
      </c>
      <c r="H19" s="66"/>
      <c r="I19" s="270">
        <v>0.80781990742836163</v>
      </c>
      <c r="J19" s="269">
        <v>0</v>
      </c>
      <c r="K19" s="66"/>
      <c r="L19" s="270">
        <v>0</v>
      </c>
      <c r="M19" s="269">
        <v>88.18022440392707</v>
      </c>
      <c r="N19" s="66">
        <v>55.884094758064514</v>
      </c>
      <c r="O19" s="270">
        <v>43.323348906601993</v>
      </c>
      <c r="P19" s="3"/>
      <c r="Q19" s="256">
        <v>-7.4620999006032296</v>
      </c>
      <c r="R19" s="63"/>
      <c r="S19" s="257">
        <v>4.0511454391605204</v>
      </c>
      <c r="T19" s="256">
        <v>20.911413970566347</v>
      </c>
      <c r="U19" s="63"/>
      <c r="V19" s="257">
        <v>-7.1922483437309657</v>
      </c>
      <c r="W19" s="256">
        <v>0</v>
      </c>
      <c r="X19" s="63"/>
      <c r="Y19" s="257">
        <v>0</v>
      </c>
      <c r="Z19" s="256">
        <v>-6.4710476402910766</v>
      </c>
      <c r="AA19" s="63">
        <v>-4.6529487039712247</v>
      </c>
      <c r="AB19" s="257">
        <v>3.8166293598918206</v>
      </c>
    </row>
    <row r="20" spans="1:29" ht="18" customHeight="1" x14ac:dyDescent="0.25">
      <c r="A20" s="43"/>
      <c r="B20" s="185"/>
      <c r="C20" s="186" t="s">
        <v>156</v>
      </c>
      <c r="D20" s="179">
        <v>72.39492753623189</v>
      </c>
      <c r="E20" s="65"/>
      <c r="F20" s="180">
        <v>43.567421504451644</v>
      </c>
      <c r="G20" s="179">
        <v>10.383333333333333</v>
      </c>
      <c r="H20" s="65"/>
      <c r="I20" s="180">
        <v>0.78188789631124322</v>
      </c>
      <c r="J20" s="179">
        <v>0</v>
      </c>
      <c r="K20" s="65"/>
      <c r="L20" s="180">
        <v>0</v>
      </c>
      <c r="M20" s="179">
        <v>82.778260869565216</v>
      </c>
      <c r="N20" s="65">
        <v>57.680201041666663</v>
      </c>
      <c r="O20" s="180">
        <v>44.349309400762891</v>
      </c>
      <c r="P20" s="3"/>
      <c r="Q20" s="174">
        <v>-12.147486347961779</v>
      </c>
      <c r="R20" s="64"/>
      <c r="S20" s="175">
        <v>7.9851964875084134</v>
      </c>
      <c r="T20" s="174">
        <v>0</v>
      </c>
      <c r="U20" s="64"/>
      <c r="V20" s="175">
        <v>-13.333079340171921</v>
      </c>
      <c r="W20" s="174">
        <v>0</v>
      </c>
      <c r="X20" s="64"/>
      <c r="Y20" s="175">
        <v>0</v>
      </c>
      <c r="Z20" s="174">
        <v>0.45287067240812945</v>
      </c>
      <c r="AA20" s="64">
        <v>-10.517779618365196</v>
      </c>
      <c r="AB20" s="175">
        <v>7.5189224406035287</v>
      </c>
    </row>
    <row r="21" spans="1:29" ht="18" customHeight="1" x14ac:dyDescent="0.25">
      <c r="A21" s="43"/>
      <c r="B21" s="187"/>
      <c r="C21" s="188" t="s">
        <v>140</v>
      </c>
      <c r="D21" s="269">
        <v>76.795231416549797</v>
      </c>
      <c r="E21" s="66"/>
      <c r="F21" s="270">
        <v>42.64504723830516</v>
      </c>
      <c r="G21" s="269">
        <v>9.4530154277699854</v>
      </c>
      <c r="H21" s="66"/>
      <c r="I21" s="270">
        <v>0.59950309816759217</v>
      </c>
      <c r="J21" s="269">
        <v>0</v>
      </c>
      <c r="K21" s="66"/>
      <c r="L21" s="270">
        <v>0</v>
      </c>
      <c r="M21" s="269">
        <v>86.24824684431978</v>
      </c>
      <c r="N21" s="66">
        <v>59.381116935483874</v>
      </c>
      <c r="O21" s="270">
        <v>43.244550336472749</v>
      </c>
      <c r="P21" s="3"/>
      <c r="Q21" s="256">
        <v>9.8836042544111553</v>
      </c>
      <c r="R21" s="63"/>
      <c r="S21" s="257">
        <v>14.963439529465253</v>
      </c>
      <c r="T21" s="256">
        <v>135.04795117901628</v>
      </c>
      <c r="U21" s="63"/>
      <c r="V21" s="257">
        <v>-32.231684696303766</v>
      </c>
      <c r="W21" s="256">
        <v>0</v>
      </c>
      <c r="X21" s="63"/>
      <c r="Y21" s="257">
        <v>0</v>
      </c>
      <c r="Z21" s="256">
        <v>16.694340338726409</v>
      </c>
      <c r="AA21" s="63">
        <v>1.415485210493044</v>
      </c>
      <c r="AB21" s="257">
        <v>13.864136443349521</v>
      </c>
    </row>
    <row r="22" spans="1:29" ht="18" customHeight="1" x14ac:dyDescent="0.25">
      <c r="A22" s="43"/>
      <c r="B22" s="185"/>
      <c r="C22" s="186" t="s">
        <v>144</v>
      </c>
      <c r="D22" s="179">
        <v>56.924964936886397</v>
      </c>
      <c r="E22" s="65"/>
      <c r="F22" s="180">
        <v>38.766655986301977</v>
      </c>
      <c r="G22" s="179">
        <v>8.6991584852734931</v>
      </c>
      <c r="H22" s="65"/>
      <c r="I22" s="180">
        <v>0.8673431418179538</v>
      </c>
      <c r="J22" s="179">
        <v>0</v>
      </c>
      <c r="K22" s="65"/>
      <c r="L22" s="180">
        <v>0</v>
      </c>
      <c r="M22" s="179">
        <v>65.624123422159883</v>
      </c>
      <c r="N22" s="65">
        <v>47.117960685483872</v>
      </c>
      <c r="O22" s="180">
        <v>39.633999128119932</v>
      </c>
      <c r="P22" s="3"/>
      <c r="Q22" s="174">
        <v>-11.085918331571248</v>
      </c>
      <c r="R22" s="64"/>
      <c r="S22" s="175">
        <v>4.9456001039773607</v>
      </c>
      <c r="T22" s="174">
        <v>0</v>
      </c>
      <c r="U22" s="64"/>
      <c r="V22" s="175">
        <v>209.43287696652342</v>
      </c>
      <c r="W22" s="174">
        <v>0</v>
      </c>
      <c r="X22" s="64"/>
      <c r="Y22" s="175">
        <v>0</v>
      </c>
      <c r="Z22" s="174">
        <v>2.5017525411957209</v>
      </c>
      <c r="AA22" s="64">
        <v>-9.2465201923144829</v>
      </c>
      <c r="AB22" s="175">
        <v>6.4855751034095919</v>
      </c>
    </row>
    <row r="23" spans="1:29" ht="18" customHeight="1" x14ac:dyDescent="0.25">
      <c r="A23" s="43"/>
      <c r="B23" s="187"/>
      <c r="C23" s="188" t="s">
        <v>145</v>
      </c>
      <c r="D23" s="269">
        <v>69.071014492753619</v>
      </c>
      <c r="E23" s="66"/>
      <c r="F23" s="270">
        <v>33.237971341021662</v>
      </c>
      <c r="G23" s="269">
        <v>1.6</v>
      </c>
      <c r="H23" s="66"/>
      <c r="I23" s="270">
        <v>0.6830562371369272</v>
      </c>
      <c r="J23" s="269">
        <v>0</v>
      </c>
      <c r="K23" s="66"/>
      <c r="L23" s="270">
        <v>0</v>
      </c>
      <c r="M23" s="269">
        <v>70.671014492753628</v>
      </c>
      <c r="N23" s="66">
        <v>48.982053125</v>
      </c>
      <c r="O23" s="270">
        <v>33.921027578158586</v>
      </c>
      <c r="P23" s="3"/>
      <c r="Q23" s="256">
        <v>-20.876913371173888</v>
      </c>
      <c r="R23" s="63"/>
      <c r="S23" s="257">
        <v>-9.2617845003406671</v>
      </c>
      <c r="T23" s="256">
        <v>-75.548172757588816</v>
      </c>
      <c r="U23" s="63"/>
      <c r="V23" s="257">
        <v>-3.1234906508471441</v>
      </c>
      <c r="W23" s="256">
        <v>0</v>
      </c>
      <c r="X23" s="63"/>
      <c r="Y23" s="257">
        <v>0</v>
      </c>
      <c r="Z23" s="256">
        <v>-24.689184388962051</v>
      </c>
      <c r="AA23" s="63">
        <v>-13.193255096129246</v>
      </c>
      <c r="AB23" s="257">
        <v>-9.1458637033238688</v>
      </c>
    </row>
    <row r="24" spans="1:29" ht="18" customHeight="1" x14ac:dyDescent="0.25">
      <c r="A24" s="43"/>
      <c r="B24" s="185"/>
      <c r="C24" s="186" t="s">
        <v>147</v>
      </c>
      <c r="D24" s="179">
        <v>76.538569424964933</v>
      </c>
      <c r="E24" s="65"/>
      <c r="F24" s="180">
        <v>41.190955883052737</v>
      </c>
      <c r="G24" s="179">
        <v>10.660589060308556</v>
      </c>
      <c r="H24" s="65"/>
      <c r="I24" s="180">
        <v>1.2790021703271182</v>
      </c>
      <c r="J24" s="179">
        <v>0</v>
      </c>
      <c r="K24" s="65"/>
      <c r="L24" s="180">
        <v>0</v>
      </c>
      <c r="M24" s="179">
        <v>87.199158485273486</v>
      </c>
      <c r="N24" s="65">
        <v>66.773732862903231</v>
      </c>
      <c r="O24" s="180">
        <v>42.469958053379855</v>
      </c>
      <c r="P24" s="3"/>
      <c r="Q24" s="174">
        <v>-17.231756239276329</v>
      </c>
      <c r="R24" s="64"/>
      <c r="S24" s="175">
        <v>-0.916196648787309</v>
      </c>
      <c r="T24" s="174">
        <v>26.136740790295537</v>
      </c>
      <c r="U24" s="64"/>
      <c r="V24" s="175">
        <v>19.965159626179826</v>
      </c>
      <c r="W24" s="174">
        <v>0</v>
      </c>
      <c r="X24" s="64"/>
      <c r="Y24" s="175">
        <v>0</v>
      </c>
      <c r="Z24" s="174">
        <v>-13.600011117376276</v>
      </c>
      <c r="AA24" s="64">
        <v>-3.6439227952974242</v>
      </c>
      <c r="AB24" s="175">
        <v>-0.39406715800551928</v>
      </c>
    </row>
    <row r="25" spans="1:29" ht="18" customHeight="1" x14ac:dyDescent="0.2">
      <c r="A25" s="44"/>
      <c r="B25" s="187"/>
      <c r="C25" s="188" t="s">
        <v>148</v>
      </c>
      <c r="D25" s="269">
        <v>99.881159420289862</v>
      </c>
      <c r="E25" s="66"/>
      <c r="F25" s="270">
        <v>36.199117776176074</v>
      </c>
      <c r="G25" s="269">
        <v>8.0572463768115945</v>
      </c>
      <c r="H25" s="66"/>
      <c r="I25" s="270">
        <v>0.71944267299323816</v>
      </c>
      <c r="J25" s="269">
        <v>0</v>
      </c>
      <c r="K25" s="66"/>
      <c r="L25" s="270">
        <v>0</v>
      </c>
      <c r="M25" s="269">
        <v>107.93840579710145</v>
      </c>
      <c r="N25" s="66">
        <v>64.818150000000003</v>
      </c>
      <c r="O25" s="270">
        <v>36.918560449169313</v>
      </c>
      <c r="P25" s="3"/>
      <c r="Q25" s="256">
        <v>7.8385504275104116</v>
      </c>
      <c r="R25" s="63"/>
      <c r="S25" s="257">
        <v>4.0867452707597565</v>
      </c>
      <c r="T25" s="256">
        <v>0</v>
      </c>
      <c r="U25" s="63"/>
      <c r="V25" s="257">
        <v>19.520461381362917</v>
      </c>
      <c r="W25" s="256">
        <v>0</v>
      </c>
      <c r="X25" s="63"/>
      <c r="Y25" s="257">
        <v>0</v>
      </c>
      <c r="Z25" s="256">
        <v>16.537706251848672</v>
      </c>
      <c r="AA25" s="63">
        <v>11.996402316637061</v>
      </c>
      <c r="AB25" s="257">
        <v>4.3493299279810991</v>
      </c>
    </row>
    <row r="26" spans="1:29" ht="18" customHeight="1" x14ac:dyDescent="0.2">
      <c r="A26" s="44"/>
      <c r="B26" s="189"/>
      <c r="C26" s="190" t="s">
        <v>149</v>
      </c>
      <c r="D26" s="273">
        <v>73.046283309957929</v>
      </c>
      <c r="E26" s="274"/>
      <c r="F26" s="275">
        <v>28.09559752591603</v>
      </c>
      <c r="G26" s="273">
        <v>1.7012622720897617</v>
      </c>
      <c r="H26" s="274"/>
      <c r="I26" s="275">
        <v>0.32658243575255702</v>
      </c>
      <c r="J26" s="273">
        <v>0</v>
      </c>
      <c r="K26" s="274"/>
      <c r="L26" s="275">
        <v>0</v>
      </c>
      <c r="M26" s="273">
        <v>74.747545582047692</v>
      </c>
      <c r="N26" s="274">
        <v>45.035837701612905</v>
      </c>
      <c r="O26" s="275">
        <v>28.42217996166859</v>
      </c>
      <c r="P26" s="126"/>
      <c r="Q26" s="176">
        <v>1.3357200532820908</v>
      </c>
      <c r="R26" s="177"/>
      <c r="S26" s="178">
        <v>-2.3095086052163261</v>
      </c>
      <c r="T26" s="176">
        <v>-8.0363912068112917</v>
      </c>
      <c r="U26" s="177"/>
      <c r="V26" s="178">
        <v>63.766762491065961</v>
      </c>
      <c r="W26" s="176">
        <v>0</v>
      </c>
      <c r="X26" s="177"/>
      <c r="Y26" s="178">
        <v>0</v>
      </c>
      <c r="Z26" s="176">
        <v>1.1012150356448775</v>
      </c>
      <c r="AA26" s="177">
        <v>3.4701335608207633</v>
      </c>
      <c r="AB26" s="178">
        <v>-1.8544937020701346</v>
      </c>
    </row>
    <row r="27" spans="1:29" ht="21" customHeight="1" x14ac:dyDescent="0.2">
      <c r="A27" s="76"/>
      <c r="B27" s="78"/>
      <c r="C27" s="78"/>
      <c r="D27" s="77"/>
      <c r="E27" s="77"/>
      <c r="F27" s="77"/>
      <c r="G27" s="77"/>
      <c r="H27" s="77"/>
      <c r="I27" s="77"/>
      <c r="J27" s="77"/>
      <c r="K27" s="77"/>
      <c r="L27" s="77"/>
      <c r="M27" s="77"/>
      <c r="N27" s="77"/>
      <c r="O27" s="77"/>
      <c r="P27" s="79"/>
      <c r="Q27" s="77"/>
      <c r="R27" s="77"/>
      <c r="S27" s="77"/>
      <c r="T27" s="77"/>
      <c r="U27" s="77"/>
      <c r="V27" s="77"/>
      <c r="W27" s="77"/>
      <c r="X27" s="77"/>
      <c r="Y27" s="77"/>
      <c r="Z27" s="77"/>
      <c r="AA27" s="77"/>
      <c r="AB27" s="77"/>
      <c r="AC27" s="1"/>
    </row>
    <row r="28" spans="1:29" ht="18" customHeight="1" x14ac:dyDescent="0.25">
      <c r="A28" s="76"/>
      <c r="B28" s="541" t="s">
        <v>58</v>
      </c>
      <c r="C28" s="541"/>
      <c r="D28" s="541"/>
      <c r="E28" s="541"/>
      <c r="F28" s="541"/>
      <c r="G28" s="541"/>
      <c r="H28" s="541"/>
      <c r="I28" s="541"/>
      <c r="J28" s="541"/>
      <c r="K28" s="541"/>
      <c r="L28" s="541"/>
      <c r="M28" s="541"/>
      <c r="N28" s="541"/>
      <c r="O28" s="541"/>
      <c r="P28" s="249"/>
      <c r="Q28" s="538"/>
      <c r="R28" s="538"/>
      <c r="S28" s="538"/>
      <c r="T28" s="538"/>
      <c r="U28" s="538"/>
      <c r="V28" s="538"/>
      <c r="W28" s="538"/>
      <c r="X28" s="538"/>
      <c r="Y28" s="538"/>
      <c r="Z28" s="538"/>
      <c r="AA28" s="538"/>
      <c r="AB28" s="538"/>
      <c r="AC28" s="1"/>
    </row>
    <row r="29" spans="1:29" ht="18" customHeight="1" x14ac:dyDescent="0.25">
      <c r="A29" s="43"/>
      <c r="B29" s="183">
        <v>2022</v>
      </c>
      <c r="C29" s="184"/>
      <c r="D29" s="277"/>
      <c r="E29" s="278"/>
      <c r="F29" s="279">
        <v>37.904923206495809</v>
      </c>
      <c r="G29" s="277"/>
      <c r="H29" s="278"/>
      <c r="I29" s="279">
        <v>0.68336788135469229</v>
      </c>
      <c r="J29" s="277"/>
      <c r="K29" s="278"/>
      <c r="L29" s="279">
        <v>0</v>
      </c>
      <c r="M29" s="277">
        <v>83.849195949970223</v>
      </c>
      <c r="N29" s="278">
        <v>59.626610359589044</v>
      </c>
      <c r="O29" s="279">
        <v>38.5882910878505</v>
      </c>
      <c r="P29" s="3"/>
      <c r="Q29" s="260"/>
      <c r="R29" s="261"/>
      <c r="S29" s="262">
        <v>17.093719353096109</v>
      </c>
      <c r="T29" s="260"/>
      <c r="U29" s="261"/>
      <c r="V29" s="262">
        <v>-82.702220950737654</v>
      </c>
      <c r="W29" s="260"/>
      <c r="X29" s="261"/>
      <c r="Y29" s="262">
        <v>-100</v>
      </c>
      <c r="Z29" s="260">
        <v>-6.573931704377121</v>
      </c>
      <c r="AA29" s="261">
        <v>-0.26732895289486835</v>
      </c>
      <c r="AB29" s="262">
        <v>5.5633820593203174</v>
      </c>
    </row>
    <row r="30" spans="1:29" ht="18" customHeight="1" x14ac:dyDescent="0.25">
      <c r="A30" s="43"/>
      <c r="B30" s="185">
        <v>2023</v>
      </c>
      <c r="C30" s="186"/>
      <c r="D30" s="179">
        <v>81.5618820726623</v>
      </c>
      <c r="E30" s="65"/>
      <c r="F30" s="180">
        <v>37.558003043018459</v>
      </c>
      <c r="G30" s="179">
        <v>4.1354377605717687</v>
      </c>
      <c r="H30" s="65"/>
      <c r="I30" s="180">
        <v>0.81831936973953401</v>
      </c>
      <c r="J30" s="179">
        <v>0</v>
      </c>
      <c r="K30" s="65"/>
      <c r="L30" s="180">
        <v>0</v>
      </c>
      <c r="M30" s="179">
        <v>85.697319833234062</v>
      </c>
      <c r="N30" s="65">
        <v>57.432946061643833</v>
      </c>
      <c r="O30" s="180">
        <v>38.376322412757993</v>
      </c>
      <c r="P30" s="3"/>
      <c r="Q30" s="174"/>
      <c r="R30" s="64"/>
      <c r="S30" s="175">
        <v>-0.91523774257917201</v>
      </c>
      <c r="T30" s="174"/>
      <c r="U30" s="64"/>
      <c r="V30" s="175">
        <v>19.7479998713229</v>
      </c>
      <c r="W30" s="174"/>
      <c r="X30" s="64"/>
      <c r="Y30" s="175">
        <v>0</v>
      </c>
      <c r="Z30" s="174">
        <v>2.2041044786358119</v>
      </c>
      <c r="AA30" s="64">
        <v>-3.6790021849749173</v>
      </c>
      <c r="AB30" s="175">
        <v>-0.54930827244762748</v>
      </c>
    </row>
    <row r="31" spans="1:29" ht="18" customHeight="1" x14ac:dyDescent="0.25">
      <c r="A31" s="43"/>
      <c r="B31" s="258">
        <v>2024</v>
      </c>
      <c r="C31" s="259"/>
      <c r="D31" s="280">
        <v>80.910667617011171</v>
      </c>
      <c r="E31" s="281"/>
      <c r="F31" s="282">
        <v>37.943351139299153</v>
      </c>
      <c r="G31" s="280">
        <v>6.758553100498931</v>
      </c>
      <c r="H31" s="281"/>
      <c r="I31" s="282">
        <v>0.80550937984308635</v>
      </c>
      <c r="J31" s="280">
        <v>0</v>
      </c>
      <c r="K31" s="281"/>
      <c r="L31" s="282">
        <v>0</v>
      </c>
      <c r="M31" s="280">
        <v>87.6692207175101</v>
      </c>
      <c r="N31" s="281">
        <v>57.26286324102503</v>
      </c>
      <c r="O31" s="282">
        <v>38.748860519142241</v>
      </c>
      <c r="P31" s="3"/>
      <c r="Q31" s="263">
        <v>-0.79842990271898695</v>
      </c>
      <c r="R31" s="264"/>
      <c r="S31" s="265">
        <v>1.0260079479145128</v>
      </c>
      <c r="T31" s="263">
        <v>63.430173339577713</v>
      </c>
      <c r="U31" s="264"/>
      <c r="V31" s="265">
        <v>-1.5654022538425099</v>
      </c>
      <c r="W31" s="263">
        <v>0</v>
      </c>
      <c r="X31" s="264"/>
      <c r="Y31" s="265">
        <v>0</v>
      </c>
      <c r="Z31" s="263">
        <v>2.3010064820558873</v>
      </c>
      <c r="AA31" s="264">
        <v>-0.29614155678613946</v>
      </c>
      <c r="AB31" s="265">
        <v>0.97074988670093354</v>
      </c>
    </row>
    <row r="32" spans="1:29" ht="21" customHeight="1" x14ac:dyDescent="0.2">
      <c r="B32" s="31"/>
      <c r="C32"/>
      <c r="D32" s="41"/>
      <c r="E32" s="41"/>
      <c r="F32" s="41"/>
      <c r="G32" s="41"/>
      <c r="H32" s="41"/>
      <c r="I32" s="41"/>
      <c r="J32" s="41"/>
      <c r="K32" s="41"/>
      <c r="L32" s="41"/>
      <c r="M32" s="41"/>
      <c r="N32" s="41"/>
      <c r="O32" s="41"/>
      <c r="P32" s="3"/>
      <c r="Q32" s="3"/>
      <c r="R32" s="3"/>
      <c r="S32" s="3"/>
      <c r="T32" s="3"/>
      <c r="U32" s="3"/>
      <c r="V32" s="3"/>
      <c r="W32" s="3"/>
      <c r="X32" s="3"/>
      <c r="Y32" s="3"/>
      <c r="Z32" s="3"/>
      <c r="AA32" s="3"/>
      <c r="AB32" s="3"/>
    </row>
    <row r="33" spans="1:29" ht="18" customHeight="1" x14ac:dyDescent="0.25">
      <c r="A33" s="76"/>
      <c r="B33" s="540" t="s">
        <v>43</v>
      </c>
      <c r="C33" s="540"/>
      <c r="D33" s="540"/>
      <c r="E33" s="540"/>
      <c r="F33" s="540"/>
      <c r="G33" s="540"/>
      <c r="H33" s="540"/>
      <c r="I33" s="540"/>
      <c r="J33" s="540"/>
      <c r="K33" s="540"/>
      <c r="L33" s="540"/>
      <c r="M33" s="540"/>
      <c r="N33" s="540"/>
      <c r="O33" s="540"/>
      <c r="P33" s="249"/>
      <c r="Q33" s="538"/>
      <c r="R33" s="538"/>
      <c r="S33" s="538"/>
      <c r="T33" s="538"/>
      <c r="U33" s="538"/>
      <c r="V33" s="538"/>
      <c r="W33" s="538"/>
      <c r="X33" s="538"/>
      <c r="Y33" s="538"/>
      <c r="Z33" s="538"/>
      <c r="AA33" s="538"/>
      <c r="AB33" s="538"/>
      <c r="AC33" s="1"/>
    </row>
    <row r="34" spans="1:29" ht="18" customHeight="1" x14ac:dyDescent="0.25">
      <c r="A34" s="43"/>
      <c r="B34" s="183">
        <v>2022</v>
      </c>
      <c r="C34" s="184"/>
      <c r="D34" s="277">
        <v>86.328937990021387</v>
      </c>
      <c r="E34" s="278"/>
      <c r="F34" s="279">
        <v>37.87849899995468</v>
      </c>
      <c r="G34" s="277">
        <v>1.9679258731290092</v>
      </c>
      <c r="H34" s="278"/>
      <c r="I34" s="279">
        <v>0.60520856261236156</v>
      </c>
      <c r="J34" s="277">
        <v>0</v>
      </c>
      <c r="K34" s="278"/>
      <c r="L34" s="279">
        <v>0</v>
      </c>
      <c r="M34" s="277">
        <v>90.487003780718339</v>
      </c>
      <c r="N34" s="278">
        <v>52.867811820652172</v>
      </c>
      <c r="O34" s="279">
        <v>38.483707562567041</v>
      </c>
      <c r="P34" s="3"/>
      <c r="Q34" s="260"/>
      <c r="R34" s="261"/>
      <c r="S34" s="262">
        <v>4.7905481417246625</v>
      </c>
      <c r="T34" s="260"/>
      <c r="U34" s="261"/>
      <c r="V34" s="262">
        <v>-36.876277135249353</v>
      </c>
      <c r="W34" s="260"/>
      <c r="X34" s="261"/>
      <c r="Y34" s="262">
        <v>-100</v>
      </c>
      <c r="Z34" s="260">
        <v>1.8934344441849702</v>
      </c>
      <c r="AA34" s="261">
        <v>-15.960283178170156</v>
      </c>
      <c r="AB34" s="262">
        <v>3.5036545661500686</v>
      </c>
    </row>
    <row r="35" spans="1:29" ht="18" customHeight="1" x14ac:dyDescent="0.25">
      <c r="A35" s="43"/>
      <c r="B35" s="185">
        <v>2023</v>
      </c>
      <c r="C35" s="186"/>
      <c r="D35" s="179">
        <v>85.650992438563321</v>
      </c>
      <c r="E35" s="65"/>
      <c r="F35" s="180">
        <v>35.032168358484121</v>
      </c>
      <c r="G35" s="179">
        <v>3.4711720226843101</v>
      </c>
      <c r="H35" s="65"/>
      <c r="I35" s="180">
        <v>0.62224210392907109</v>
      </c>
      <c r="J35" s="179">
        <v>0</v>
      </c>
      <c r="K35" s="65"/>
      <c r="L35" s="180">
        <v>0</v>
      </c>
      <c r="M35" s="179">
        <v>89.122164461247635</v>
      </c>
      <c r="N35" s="65">
        <v>56.889260529891303</v>
      </c>
      <c r="O35" s="180">
        <v>35.654410462413189</v>
      </c>
      <c r="P35" s="3"/>
      <c r="Q35" s="174">
        <v>-0.78530509840767815</v>
      </c>
      <c r="R35" s="64"/>
      <c r="S35" s="175">
        <v>-7.5143702011948257</v>
      </c>
      <c r="T35" s="174">
        <v>76.387336033968722</v>
      </c>
      <c r="U35" s="64"/>
      <c r="V35" s="175">
        <v>2.814491132758326</v>
      </c>
      <c r="W35" s="174">
        <v>0</v>
      </c>
      <c r="X35" s="64"/>
      <c r="Y35" s="175">
        <v>0</v>
      </c>
      <c r="Z35" s="174">
        <v>-1.5083263479030897</v>
      </c>
      <c r="AA35" s="64">
        <v>7.6066108482604831</v>
      </c>
      <c r="AB35" s="175">
        <v>-7.3519348300433309</v>
      </c>
    </row>
    <row r="36" spans="1:29" ht="18" customHeight="1" x14ac:dyDescent="0.25">
      <c r="A36" s="43"/>
      <c r="B36" s="258">
        <v>2024</v>
      </c>
      <c r="C36" s="259"/>
      <c r="D36" s="280">
        <v>82.973534971644611</v>
      </c>
      <c r="E36" s="281"/>
      <c r="F36" s="282">
        <v>35.150241485481509</v>
      </c>
      <c r="G36" s="280">
        <v>6.7927693761814743</v>
      </c>
      <c r="H36" s="281"/>
      <c r="I36" s="282">
        <v>0.77558184923922069</v>
      </c>
      <c r="J36" s="280">
        <v>0</v>
      </c>
      <c r="K36" s="281"/>
      <c r="L36" s="282">
        <v>0</v>
      </c>
      <c r="M36" s="280">
        <v>89.766304347826093</v>
      </c>
      <c r="N36" s="281">
        <v>58.81131725543478</v>
      </c>
      <c r="O36" s="282">
        <v>35.925823334720732</v>
      </c>
      <c r="P36" s="3"/>
      <c r="Q36" s="263">
        <v>-3.1260086902959787</v>
      </c>
      <c r="R36" s="264"/>
      <c r="S36" s="265">
        <v>0.33704201742015</v>
      </c>
      <c r="T36" s="263">
        <v>95.690946221035134</v>
      </c>
      <c r="U36" s="264"/>
      <c r="V36" s="265">
        <v>24.643100230302611</v>
      </c>
      <c r="W36" s="263">
        <v>0</v>
      </c>
      <c r="X36" s="264"/>
      <c r="Y36" s="265">
        <v>0</v>
      </c>
      <c r="Z36" s="263">
        <v>0.72276059554917793</v>
      </c>
      <c r="AA36" s="264">
        <v>3.3785932663416909</v>
      </c>
      <c r="AB36" s="265">
        <v>0.76123225374026549</v>
      </c>
    </row>
    <row r="37" spans="1:29" ht="21" customHeight="1" x14ac:dyDescent="0.2">
      <c r="B37" s="31"/>
      <c r="C37"/>
      <c r="D37" s="41"/>
      <c r="E37" s="41"/>
      <c r="F37" s="41"/>
      <c r="G37" s="41"/>
      <c r="H37" s="41"/>
      <c r="I37" s="41"/>
      <c r="J37" s="41"/>
      <c r="K37" s="41"/>
      <c r="L37" s="41"/>
      <c r="M37" s="41"/>
      <c r="N37" s="41"/>
      <c r="O37" s="41"/>
      <c r="P37" s="3"/>
      <c r="Q37" s="3"/>
      <c r="R37" s="3"/>
      <c r="S37" s="3"/>
      <c r="T37" s="3"/>
      <c r="U37" s="3"/>
      <c r="V37" s="3"/>
      <c r="W37" s="3"/>
      <c r="X37" s="3"/>
      <c r="Y37" s="3"/>
      <c r="Z37" s="3"/>
      <c r="AA37" s="3"/>
      <c r="AB37" s="3"/>
    </row>
    <row r="38" spans="1:29" ht="18" customHeight="1" x14ac:dyDescent="0.25">
      <c r="A38" s="76"/>
      <c r="B38" s="540" t="s">
        <v>44</v>
      </c>
      <c r="C38" s="540"/>
      <c r="D38" s="540"/>
      <c r="E38" s="540"/>
      <c r="F38" s="540"/>
      <c r="G38" s="540"/>
      <c r="H38" s="540"/>
      <c r="I38" s="540"/>
      <c r="J38" s="540"/>
      <c r="K38" s="540"/>
      <c r="L38" s="540"/>
      <c r="M38" s="540"/>
      <c r="N38" s="540"/>
      <c r="O38" s="540"/>
      <c r="P38" s="284"/>
      <c r="Q38" s="538"/>
      <c r="R38" s="538"/>
      <c r="S38" s="538"/>
      <c r="T38" s="538"/>
      <c r="U38" s="538"/>
      <c r="V38" s="538"/>
      <c r="W38" s="538"/>
      <c r="X38" s="538"/>
      <c r="Y38" s="538"/>
      <c r="Z38" s="538"/>
      <c r="AA38" s="538"/>
      <c r="AB38" s="538"/>
      <c r="AC38" s="1"/>
    </row>
    <row r="39" spans="1:29" ht="18" customHeight="1" x14ac:dyDescent="0.25">
      <c r="A39" s="43"/>
      <c r="B39" s="183">
        <v>2022</v>
      </c>
      <c r="C39" s="184"/>
      <c r="D39" s="277"/>
      <c r="E39" s="278"/>
      <c r="F39" s="279">
        <v>37.904923206495809</v>
      </c>
      <c r="G39" s="277"/>
      <c r="H39" s="278"/>
      <c r="I39" s="279">
        <v>0.68336788135469229</v>
      </c>
      <c r="J39" s="277"/>
      <c r="K39" s="278"/>
      <c r="L39" s="279">
        <v>0</v>
      </c>
      <c r="M39" s="277">
        <v>83.849195949970223</v>
      </c>
      <c r="N39" s="278">
        <v>59.626610359589044</v>
      </c>
      <c r="O39" s="279">
        <v>38.5882910878505</v>
      </c>
      <c r="P39" s="3"/>
      <c r="Q39" s="260"/>
      <c r="R39" s="261"/>
      <c r="S39" s="262">
        <v>17.093719353096109</v>
      </c>
      <c r="T39" s="260"/>
      <c r="U39" s="261"/>
      <c r="V39" s="262">
        <v>-82.702220950737654</v>
      </c>
      <c r="W39" s="260"/>
      <c r="X39" s="261"/>
      <c r="Y39" s="262">
        <v>-100</v>
      </c>
      <c r="Z39" s="260">
        <v>-6.573931704377121</v>
      </c>
      <c r="AA39" s="261">
        <v>-0.26732895289486835</v>
      </c>
      <c r="AB39" s="262">
        <v>5.5633820593203174</v>
      </c>
    </row>
    <row r="40" spans="1:29" ht="18" customHeight="1" x14ac:dyDescent="0.25">
      <c r="A40" s="43"/>
      <c r="B40" s="185">
        <v>2023</v>
      </c>
      <c r="C40" s="186"/>
      <c r="D40" s="179">
        <v>81.5618820726623</v>
      </c>
      <c r="E40" s="65"/>
      <c r="F40" s="180">
        <v>37.558003043018459</v>
      </c>
      <c r="G40" s="179">
        <v>4.1354377605717687</v>
      </c>
      <c r="H40" s="65"/>
      <c r="I40" s="180">
        <v>0.81831936973953401</v>
      </c>
      <c r="J40" s="179">
        <v>0</v>
      </c>
      <c r="K40" s="65"/>
      <c r="L40" s="180">
        <v>0</v>
      </c>
      <c r="M40" s="179">
        <v>85.697319833234062</v>
      </c>
      <c r="N40" s="65">
        <v>57.432946061643833</v>
      </c>
      <c r="O40" s="180">
        <v>38.376322412757993</v>
      </c>
      <c r="P40" s="3"/>
      <c r="Q40" s="174"/>
      <c r="R40" s="64"/>
      <c r="S40" s="175">
        <v>-0.91523774257917201</v>
      </c>
      <c r="T40" s="174"/>
      <c r="U40" s="64"/>
      <c r="V40" s="175">
        <v>19.7479998713229</v>
      </c>
      <c r="W40" s="174"/>
      <c r="X40" s="64"/>
      <c r="Y40" s="175">
        <v>0</v>
      </c>
      <c r="Z40" s="174">
        <v>2.2041044786358119</v>
      </c>
      <c r="AA40" s="64">
        <v>-3.6790021849749173</v>
      </c>
      <c r="AB40" s="175">
        <v>-0.54930827244762748</v>
      </c>
    </row>
    <row r="41" spans="1:29" ht="18" customHeight="1" x14ac:dyDescent="0.25">
      <c r="A41" s="43"/>
      <c r="B41" s="258">
        <v>2024</v>
      </c>
      <c r="C41" s="259"/>
      <c r="D41" s="280">
        <v>80.910667617011171</v>
      </c>
      <c r="E41" s="281"/>
      <c r="F41" s="282">
        <v>37.943351139299153</v>
      </c>
      <c r="G41" s="280">
        <v>6.758553100498931</v>
      </c>
      <c r="H41" s="281"/>
      <c r="I41" s="282">
        <v>0.80550937984308635</v>
      </c>
      <c r="J41" s="280">
        <v>0</v>
      </c>
      <c r="K41" s="281"/>
      <c r="L41" s="282">
        <v>0</v>
      </c>
      <c r="M41" s="280">
        <v>87.6692207175101</v>
      </c>
      <c r="N41" s="281">
        <v>57.26286324102503</v>
      </c>
      <c r="O41" s="282">
        <v>38.748860519142241</v>
      </c>
      <c r="P41" s="3"/>
      <c r="Q41" s="263">
        <v>-0.79842990271898695</v>
      </c>
      <c r="R41" s="264"/>
      <c r="S41" s="265">
        <v>1.0260079479145128</v>
      </c>
      <c r="T41" s="263">
        <v>63.430173339577713</v>
      </c>
      <c r="U41" s="264"/>
      <c r="V41" s="265">
        <v>-1.5654022538425099</v>
      </c>
      <c r="W41" s="263">
        <v>0</v>
      </c>
      <c r="X41" s="264"/>
      <c r="Y41" s="265">
        <v>0</v>
      </c>
      <c r="Z41" s="263">
        <v>2.3010064820558873</v>
      </c>
      <c r="AA41" s="264">
        <v>-0.29614155678613946</v>
      </c>
      <c r="AB41" s="265">
        <v>0.97074988670093354</v>
      </c>
    </row>
    <row r="42" spans="1:29" ht="12" customHeight="1" x14ac:dyDescent="0.2">
      <c r="B42" s="31"/>
      <c r="C42"/>
      <c r="D42" s="41"/>
      <c r="E42" s="41"/>
      <c r="F42" s="41"/>
      <c r="G42" s="41"/>
      <c r="H42" s="41"/>
      <c r="I42" s="41"/>
      <c r="J42" s="41"/>
      <c r="K42" s="41"/>
      <c r="L42" s="41"/>
      <c r="M42" s="41"/>
      <c r="N42" s="41"/>
      <c r="O42" s="41"/>
      <c r="P42" s="3"/>
      <c r="Q42" s="3"/>
      <c r="R42" s="3"/>
      <c r="S42" s="3"/>
      <c r="T42" s="3"/>
      <c r="U42" s="3"/>
      <c r="V42" s="3"/>
      <c r="W42" s="3"/>
      <c r="X42" s="3"/>
      <c r="Y42" s="3"/>
      <c r="Z42" s="3"/>
      <c r="AA42" s="3"/>
      <c r="AB42" s="3"/>
    </row>
    <row r="43" spans="1:29" ht="39.950000000000003" customHeight="1" x14ac:dyDescent="0.2">
      <c r="B43" s="537" t="s">
        <v>106</v>
      </c>
      <c r="C43" s="537"/>
      <c r="D43" s="537"/>
      <c r="E43" s="537"/>
      <c r="F43" s="537"/>
      <c r="G43" s="537"/>
      <c r="H43" s="537"/>
      <c r="I43" s="537"/>
      <c r="J43" s="537"/>
      <c r="K43" s="537"/>
      <c r="L43" s="537"/>
      <c r="M43" s="537"/>
      <c r="N43" s="537"/>
      <c r="O43" s="537"/>
      <c r="P43" s="537"/>
      <c r="Q43" s="537"/>
      <c r="R43" s="537"/>
      <c r="S43" s="537"/>
      <c r="T43" s="537"/>
      <c r="U43" s="537"/>
      <c r="V43" s="537"/>
      <c r="W43" s="537"/>
      <c r="X43" s="537"/>
      <c r="Y43" s="537"/>
      <c r="Z43" s="537"/>
      <c r="AA43" s="537"/>
      <c r="AB43" s="537"/>
    </row>
    <row r="44" spans="1:29" ht="12" customHeight="1" x14ac:dyDescent="0.25">
      <c r="Z44" s="40"/>
      <c r="AA44" s="150"/>
      <c r="AB44" s="150"/>
    </row>
    <row r="45" spans="1:29" ht="12" customHeight="1" x14ac:dyDescent="0.2"/>
    <row r="46" spans="1:29" x14ac:dyDescent="0.2">
      <c r="A46" s="151"/>
      <c r="B46" s="151"/>
      <c r="C46" s="151"/>
      <c r="D46" s="151"/>
      <c r="E46" s="151"/>
      <c r="F46" s="151"/>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row>
    <row r="47" spans="1:29" x14ac:dyDescent="0.2">
      <c r="A47" s="151"/>
      <c r="B47" s="151"/>
      <c r="C47" s="151"/>
      <c r="D47" s="151"/>
      <c r="E47" s="151"/>
      <c r="F47" s="151"/>
      <c r="G47" s="151"/>
      <c r="H47" s="151"/>
      <c r="I47" s="151"/>
      <c r="J47" s="151"/>
      <c r="K47" s="151"/>
      <c r="L47" s="151"/>
      <c r="M47" s="151"/>
      <c r="N47" s="151"/>
      <c r="O47" s="151"/>
      <c r="P47" s="151"/>
      <c r="Q47" s="151"/>
      <c r="R47" s="151"/>
      <c r="S47" s="151"/>
      <c r="T47" s="151"/>
      <c r="U47" s="151"/>
      <c r="V47" s="151"/>
      <c r="W47" s="151"/>
      <c r="X47" s="151"/>
      <c r="Y47" s="151"/>
      <c r="Z47" s="151"/>
      <c r="AA47" s="151"/>
      <c r="AB47" s="151"/>
      <c r="AC47" s="151"/>
    </row>
    <row r="48" spans="1:29" x14ac:dyDescent="0.2">
      <c r="A48" s="151"/>
      <c r="B48" s="151"/>
      <c r="C48" s="151"/>
      <c r="D48" s="151"/>
      <c r="E48" s="151"/>
      <c r="F48" s="151"/>
      <c r="G48" s="151"/>
      <c r="H48" s="151"/>
      <c r="I48" s="151"/>
      <c r="J48" s="151"/>
      <c r="K48" s="151"/>
      <c r="L48" s="151"/>
      <c r="M48" s="151"/>
      <c r="N48" s="151"/>
      <c r="O48" s="151"/>
      <c r="P48" s="151"/>
      <c r="Q48" s="151"/>
      <c r="R48" s="151"/>
      <c r="S48" s="151"/>
      <c r="T48" s="151"/>
      <c r="U48" s="151"/>
      <c r="V48" s="151"/>
      <c r="W48" s="151"/>
      <c r="X48" s="151"/>
      <c r="Y48" s="151"/>
      <c r="Z48" s="151"/>
      <c r="AA48" s="151"/>
      <c r="AB48" s="151"/>
      <c r="AC48" s="151"/>
    </row>
    <row r="49" s="151" customFormat="1" x14ac:dyDescent="0.2"/>
    <row r="50" s="151" customFormat="1" x14ac:dyDescent="0.2"/>
    <row r="51" s="151" customFormat="1" x14ac:dyDescent="0.2"/>
    <row r="52" s="151" customFormat="1" x14ac:dyDescent="0.2"/>
    <row r="53" s="151" customFormat="1" x14ac:dyDescent="0.2"/>
    <row r="54" s="151" customFormat="1" x14ac:dyDescent="0.2"/>
    <row r="55" s="151" customFormat="1" x14ac:dyDescent="0.2"/>
    <row r="56" s="151" customFormat="1" x14ac:dyDescent="0.2"/>
    <row r="57" s="151" customFormat="1" x14ac:dyDescent="0.2"/>
    <row r="58" s="151" customFormat="1" x14ac:dyDescent="0.2"/>
    <row r="59" s="151" customFormat="1" x14ac:dyDescent="0.2"/>
    <row r="60" s="151" customFormat="1" x14ac:dyDescent="0.2"/>
    <row r="61" s="151" customFormat="1" x14ac:dyDescent="0.2"/>
    <row r="62" s="151" customFormat="1" x14ac:dyDescent="0.2"/>
    <row r="63" s="151" customFormat="1" x14ac:dyDescent="0.2"/>
    <row r="64" s="151" customFormat="1" x14ac:dyDescent="0.2"/>
    <row r="65" s="151" customFormat="1" x14ac:dyDescent="0.2"/>
    <row r="66" s="151" customFormat="1" x14ac:dyDescent="0.2"/>
    <row r="67" s="151" customFormat="1" x14ac:dyDescent="0.2"/>
    <row r="68" s="151" customFormat="1" x14ac:dyDescent="0.2"/>
    <row r="69" s="151" customFormat="1" x14ac:dyDescent="0.2"/>
    <row r="70" s="151" customFormat="1" x14ac:dyDescent="0.2"/>
    <row r="71" s="151" customFormat="1" x14ac:dyDescent="0.2"/>
    <row r="72" s="151" customFormat="1" x14ac:dyDescent="0.2"/>
    <row r="73" s="151" customFormat="1" x14ac:dyDescent="0.2"/>
    <row r="74" s="151" customFormat="1" x14ac:dyDescent="0.2"/>
    <row r="75" s="151" customFormat="1" x14ac:dyDescent="0.2"/>
    <row r="76" s="151" customFormat="1" x14ac:dyDescent="0.2"/>
    <row r="77" s="151" customFormat="1" x14ac:dyDescent="0.2"/>
    <row r="78" s="151" customFormat="1" x14ac:dyDescent="0.2"/>
    <row r="79" s="151" customFormat="1" x14ac:dyDescent="0.2"/>
    <row r="80" s="151" customFormat="1" x14ac:dyDescent="0.2"/>
    <row r="81" s="151" customFormat="1" x14ac:dyDescent="0.2"/>
    <row r="82" s="151" customFormat="1" x14ac:dyDescent="0.2"/>
    <row r="83" s="151" customFormat="1" x14ac:dyDescent="0.2"/>
    <row r="84" s="151" customFormat="1" x14ac:dyDescent="0.2"/>
  </sheetData>
  <mergeCells count="22">
    <mergeCell ref="B4:AB4"/>
    <mergeCell ref="B2:AB2"/>
    <mergeCell ref="Q6:AB6"/>
    <mergeCell ref="D6:O6"/>
    <mergeCell ref="B3:Q3"/>
    <mergeCell ref="R3:AB3"/>
    <mergeCell ref="Q7:S7"/>
    <mergeCell ref="T7:V7"/>
    <mergeCell ref="W7:Y7"/>
    <mergeCell ref="Z7:AB7"/>
    <mergeCell ref="D7:F7"/>
    <mergeCell ref="M7:O7"/>
    <mergeCell ref="J7:L7"/>
    <mergeCell ref="G7:I7"/>
    <mergeCell ref="B43:AB43"/>
    <mergeCell ref="B33:O33"/>
    <mergeCell ref="B38:O38"/>
    <mergeCell ref="B8:C8"/>
    <mergeCell ref="Q28:AB28"/>
    <mergeCell ref="Q33:AB33"/>
    <mergeCell ref="Q38:AB38"/>
    <mergeCell ref="B28:O28"/>
  </mergeCells>
  <phoneticPr fontId="0" type="noConversion"/>
  <printOptions horizontalCentered="1" verticalCentered="1"/>
  <pageMargins left="0.25" right="0.25" top="0.25" bottom="0.25" header="0" footer="0"/>
  <pageSetup scale="70" orientation="landscape" r:id="rId1"/>
  <headerFooter alignWithMargins="0"/>
  <rowBreaks count="1" manualBreakCount="1">
    <brk id="46" max="16383" man="1"/>
  </rowBreaks>
  <colBreaks count="1" manualBreakCount="1">
    <brk id="30"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pageSetUpPr fitToPage="1"/>
  </sheetPr>
  <dimension ref="A1:AP81"/>
  <sheetViews>
    <sheetView showGridLines="0" zoomScale="85" workbookViewId="0"/>
  </sheetViews>
  <sheetFormatPr defaultRowHeight="12.75" x14ac:dyDescent="0.2"/>
  <cols>
    <col min="1" max="1" width="2.7109375" customWidth="1"/>
    <col min="2" max="2" width="6.7109375" customWidth="1"/>
    <col min="3" max="3" width="6.140625" style="23" customWidth="1"/>
    <col min="4" max="5" width="7.42578125" customWidth="1"/>
    <col min="6" max="6" width="8.7109375" customWidth="1"/>
    <col min="7" max="8" width="7.42578125" customWidth="1"/>
    <col min="9" max="9" width="8.7109375" customWidth="1"/>
    <col min="10" max="11" width="7.42578125" customWidth="1"/>
    <col min="12" max="12" width="8.7109375" customWidth="1"/>
    <col min="13" max="14" width="7.42578125" customWidth="1"/>
    <col min="15" max="15" width="8.7109375" bestFit="1" customWidth="1"/>
    <col min="16" max="16" width="1.42578125" customWidth="1"/>
    <col min="17" max="18" width="7.42578125" customWidth="1"/>
    <col min="19" max="19" width="8.7109375" bestFit="1" customWidth="1"/>
    <col min="20" max="21" width="7.42578125" customWidth="1"/>
    <col min="22" max="22" width="8.7109375" bestFit="1" customWidth="1"/>
    <col min="23" max="24" width="7.42578125" customWidth="1"/>
    <col min="25" max="25" width="8.7109375" bestFit="1" customWidth="1"/>
    <col min="26" max="27" width="7.42578125" customWidth="1"/>
    <col min="28" max="28" width="8.7109375" bestFit="1" customWidth="1"/>
    <col min="29" max="29" width="2.7109375" customWidth="1"/>
    <col min="30" max="41" width="9.140625" style="151" customWidth="1"/>
  </cols>
  <sheetData>
    <row r="1" spans="1:28" ht="30" x14ac:dyDescent="0.2">
      <c r="A1" s="62"/>
      <c r="B1" s="365" t="s">
        <v>116</v>
      </c>
      <c r="Y1" s="18"/>
      <c r="Z1" s="3"/>
      <c r="AB1" s="386"/>
    </row>
    <row r="2" spans="1:28" ht="15" customHeight="1" x14ac:dyDescent="0.2">
      <c r="A2" s="8"/>
      <c r="B2" s="494" t="s">
        <v>130</v>
      </c>
      <c r="C2" s="494"/>
      <c r="D2" s="494"/>
      <c r="E2" s="494"/>
      <c r="F2" s="494"/>
      <c r="G2" s="494"/>
      <c r="H2" s="494"/>
      <c r="I2" s="494"/>
      <c r="J2" s="494"/>
      <c r="K2" s="494"/>
      <c r="L2" s="494"/>
      <c r="M2" s="494"/>
      <c r="N2" s="494"/>
      <c r="O2" s="494"/>
      <c r="P2" s="494"/>
      <c r="Q2" s="494"/>
      <c r="R2" s="494"/>
      <c r="S2" s="494"/>
      <c r="T2" s="494"/>
      <c r="U2" s="494"/>
      <c r="V2" s="494"/>
      <c r="W2" s="494"/>
      <c r="X2" s="494"/>
      <c r="Y2" s="494"/>
      <c r="Z2" s="494"/>
      <c r="AA2" s="494"/>
      <c r="AB2" s="494"/>
    </row>
    <row r="3" spans="1:28" ht="17.100000000000001" customHeight="1" x14ac:dyDescent="0.2">
      <c r="A3" s="8"/>
      <c r="B3" s="494" t="s">
        <v>131</v>
      </c>
      <c r="C3" s="494"/>
      <c r="D3" s="494"/>
      <c r="E3" s="494"/>
      <c r="F3" s="494"/>
      <c r="G3" s="494"/>
      <c r="H3" s="494"/>
      <c r="I3" s="494"/>
      <c r="J3" s="494"/>
      <c r="K3" s="494"/>
      <c r="L3" s="494"/>
      <c r="M3" s="494"/>
      <c r="N3" s="494"/>
      <c r="O3" s="494"/>
      <c r="P3" s="494"/>
      <c r="Q3" s="494"/>
      <c r="R3" s="494"/>
      <c r="S3" s="494"/>
      <c r="T3" s="494"/>
      <c r="U3" s="494"/>
      <c r="V3" s="494"/>
      <c r="W3" s="494"/>
      <c r="X3" s="494"/>
      <c r="Y3" s="494"/>
      <c r="Z3" s="494"/>
      <c r="AA3" s="494"/>
      <c r="AB3" s="494"/>
    </row>
    <row r="4" spans="1:28" ht="19.5" customHeight="1" x14ac:dyDescent="0.2">
      <c r="B4" s="494" t="s">
        <v>132</v>
      </c>
      <c r="C4" s="494"/>
      <c r="D4" s="494"/>
      <c r="E4" s="494"/>
      <c r="F4" s="494"/>
      <c r="G4" s="494"/>
      <c r="H4" s="494"/>
      <c r="I4" s="494"/>
      <c r="J4" s="494"/>
      <c r="K4" s="494"/>
      <c r="L4" s="494"/>
      <c r="M4" s="494"/>
      <c r="N4" s="494"/>
      <c r="O4" s="494"/>
      <c r="P4" s="494"/>
      <c r="Q4" s="494"/>
      <c r="R4" s="494"/>
      <c r="S4" s="494"/>
      <c r="T4" s="494"/>
      <c r="U4" s="494"/>
      <c r="V4" s="494"/>
      <c r="W4" s="494"/>
      <c r="X4" s="494"/>
      <c r="Y4" s="494"/>
      <c r="Z4" s="494"/>
      <c r="AA4" s="494"/>
      <c r="AB4" s="494"/>
    </row>
    <row r="5" spans="1:28" ht="15" customHeight="1" x14ac:dyDescent="0.2"/>
    <row r="6" spans="1:28" ht="15.75" customHeight="1" x14ac:dyDescent="0.25">
      <c r="D6" s="542" t="s">
        <v>53</v>
      </c>
      <c r="E6" s="542"/>
      <c r="F6" s="542"/>
      <c r="G6" s="542"/>
      <c r="H6" s="542"/>
      <c r="I6" s="542"/>
      <c r="J6" s="542"/>
      <c r="K6" s="542"/>
      <c r="L6" s="542"/>
      <c r="M6" s="542"/>
      <c r="N6" s="542"/>
      <c r="O6" s="542"/>
      <c r="Q6" s="542" t="s">
        <v>68</v>
      </c>
      <c r="R6" s="542"/>
      <c r="S6" s="542"/>
      <c r="T6" s="542"/>
      <c r="U6" s="542"/>
      <c r="V6" s="542"/>
      <c r="W6" s="542"/>
      <c r="X6" s="542"/>
      <c r="Y6" s="542"/>
      <c r="Z6" s="542"/>
      <c r="AA6" s="542"/>
      <c r="AB6" s="542"/>
    </row>
    <row r="7" spans="1:28" ht="15.75" customHeight="1" x14ac:dyDescent="0.25">
      <c r="D7" s="539" t="s">
        <v>11</v>
      </c>
      <c r="E7" s="539"/>
      <c r="F7" s="539"/>
      <c r="G7" s="539" t="s">
        <v>13</v>
      </c>
      <c r="H7" s="539"/>
      <c r="I7" s="539"/>
      <c r="J7" s="539" t="s">
        <v>14</v>
      </c>
      <c r="K7" s="539"/>
      <c r="L7" s="539"/>
      <c r="M7" s="539" t="s">
        <v>12</v>
      </c>
      <c r="N7" s="539"/>
      <c r="O7" s="539"/>
      <c r="Q7" s="539" t="s">
        <v>11</v>
      </c>
      <c r="R7" s="539"/>
      <c r="S7" s="539"/>
      <c r="T7" s="539" t="s">
        <v>13</v>
      </c>
      <c r="U7" s="539"/>
      <c r="V7" s="539"/>
      <c r="W7" s="539" t="s">
        <v>14</v>
      </c>
      <c r="X7" s="539"/>
      <c r="Y7" s="539"/>
      <c r="Z7" s="539" t="s">
        <v>12</v>
      </c>
      <c r="AA7" s="539"/>
      <c r="AB7" s="539"/>
    </row>
    <row r="8" spans="1:28" ht="27" customHeight="1" x14ac:dyDescent="0.25">
      <c r="A8" s="42"/>
      <c r="B8" s="460" t="s">
        <v>41</v>
      </c>
      <c r="C8" s="460"/>
      <c r="D8" s="250" t="s">
        <v>52</v>
      </c>
      <c r="E8" s="251" t="s">
        <v>9</v>
      </c>
      <c r="F8" s="252" t="s">
        <v>10</v>
      </c>
      <c r="G8" s="250" t="s">
        <v>52</v>
      </c>
      <c r="H8" s="251" t="s">
        <v>9</v>
      </c>
      <c r="I8" s="252" t="s">
        <v>10</v>
      </c>
      <c r="J8" s="250" t="s">
        <v>52</v>
      </c>
      <c r="K8" s="251" t="s">
        <v>9</v>
      </c>
      <c r="L8" s="252" t="s">
        <v>10</v>
      </c>
      <c r="M8" s="250" t="s">
        <v>52</v>
      </c>
      <c r="N8" s="251" t="s">
        <v>9</v>
      </c>
      <c r="O8" s="252" t="s">
        <v>10</v>
      </c>
      <c r="P8" s="45"/>
      <c r="Q8" s="250" t="s">
        <v>52</v>
      </c>
      <c r="R8" s="251" t="s">
        <v>9</v>
      </c>
      <c r="S8" s="252" t="s">
        <v>10</v>
      </c>
      <c r="T8" s="250" t="s">
        <v>52</v>
      </c>
      <c r="U8" s="251" t="s">
        <v>9</v>
      </c>
      <c r="V8" s="252" t="s">
        <v>10</v>
      </c>
      <c r="W8" s="250" t="s">
        <v>52</v>
      </c>
      <c r="X8" s="251" t="s">
        <v>9</v>
      </c>
      <c r="Y8" s="252" t="s">
        <v>10</v>
      </c>
      <c r="Z8" s="250" t="s">
        <v>52</v>
      </c>
      <c r="AA8" s="251" t="s">
        <v>9</v>
      </c>
      <c r="AB8" s="252" t="s">
        <v>10</v>
      </c>
    </row>
    <row r="9" spans="1:28" ht="18.95" customHeight="1" x14ac:dyDescent="0.25">
      <c r="A9" s="42"/>
      <c r="B9" s="183">
        <v>2023</v>
      </c>
      <c r="C9" s="184" t="s">
        <v>140</v>
      </c>
      <c r="D9" s="253"/>
      <c r="E9" s="254"/>
      <c r="F9" s="255"/>
      <c r="G9" s="253"/>
      <c r="H9" s="254"/>
      <c r="I9" s="255"/>
      <c r="J9" s="253"/>
      <c r="K9" s="254"/>
      <c r="L9" s="255"/>
      <c r="M9" s="253">
        <v>89.538069501922351</v>
      </c>
      <c r="N9" s="254">
        <v>140.97713057604511</v>
      </c>
      <c r="O9" s="255">
        <v>126.22820115707709</v>
      </c>
      <c r="P9" s="3"/>
      <c r="Q9" s="253"/>
      <c r="R9" s="254"/>
      <c r="S9" s="255"/>
      <c r="T9" s="253"/>
      <c r="U9" s="254"/>
      <c r="V9" s="255"/>
      <c r="W9" s="253"/>
      <c r="X9" s="254"/>
      <c r="Y9" s="255"/>
      <c r="Z9" s="253">
        <v>-17.08689692331204</v>
      </c>
      <c r="AA9" s="254">
        <v>9.7071210199234841</v>
      </c>
      <c r="AB9" s="255">
        <v>-9.0384216661963741</v>
      </c>
    </row>
    <row r="10" spans="1:28" ht="18.95" customHeight="1" x14ac:dyDescent="0.25">
      <c r="A10" s="43"/>
      <c r="B10" s="185"/>
      <c r="C10" s="186" t="s">
        <v>144</v>
      </c>
      <c r="D10" s="174"/>
      <c r="E10" s="64"/>
      <c r="F10" s="175"/>
      <c r="G10" s="174"/>
      <c r="H10" s="64"/>
      <c r="I10" s="175"/>
      <c r="J10" s="174"/>
      <c r="K10" s="64"/>
      <c r="L10" s="175"/>
      <c r="M10" s="174">
        <v>90.409154816713951</v>
      </c>
      <c r="N10" s="64">
        <v>136.39442400170992</v>
      </c>
      <c r="O10" s="175">
        <v>123.31304595719273</v>
      </c>
      <c r="P10" s="3"/>
      <c r="Q10" s="174"/>
      <c r="R10" s="64"/>
      <c r="S10" s="175"/>
      <c r="T10" s="174"/>
      <c r="U10" s="64"/>
      <c r="V10" s="175"/>
      <c r="W10" s="174"/>
      <c r="X10" s="64"/>
      <c r="Y10" s="175"/>
      <c r="Z10" s="174">
        <v>-8.4465649682139539</v>
      </c>
      <c r="AA10" s="64">
        <v>2.4315994151486153</v>
      </c>
      <c r="AB10" s="175">
        <v>-6.2203521774035462</v>
      </c>
    </row>
    <row r="11" spans="1:28" ht="18.95" customHeight="1" x14ac:dyDescent="0.25">
      <c r="A11" s="43"/>
      <c r="B11" s="187"/>
      <c r="C11" s="188" t="s">
        <v>145</v>
      </c>
      <c r="D11" s="256"/>
      <c r="E11" s="63"/>
      <c r="F11" s="257"/>
      <c r="G11" s="256"/>
      <c r="H11" s="63"/>
      <c r="I11" s="257"/>
      <c r="J11" s="256"/>
      <c r="K11" s="63"/>
      <c r="L11" s="257"/>
      <c r="M11" s="256">
        <v>107.85519954258528</v>
      </c>
      <c r="N11" s="63">
        <v>154.19112400970207</v>
      </c>
      <c r="O11" s="257">
        <v>166.30314447753619</v>
      </c>
      <c r="P11" s="3"/>
      <c r="Q11" s="256"/>
      <c r="R11" s="63"/>
      <c r="S11" s="257"/>
      <c r="T11" s="256"/>
      <c r="U11" s="63"/>
      <c r="V11" s="257"/>
      <c r="W11" s="256"/>
      <c r="X11" s="63"/>
      <c r="Y11" s="257"/>
      <c r="Z11" s="256">
        <v>1.5139257537856856</v>
      </c>
      <c r="AA11" s="63">
        <v>10.152160981956314</v>
      </c>
      <c r="AB11" s="257">
        <v>11.819782915343357</v>
      </c>
    </row>
    <row r="12" spans="1:28" ht="18.95" customHeight="1" x14ac:dyDescent="0.25">
      <c r="A12" s="43"/>
      <c r="B12" s="185"/>
      <c r="C12" s="186" t="s">
        <v>147</v>
      </c>
      <c r="D12" s="174"/>
      <c r="E12" s="64"/>
      <c r="F12" s="175"/>
      <c r="G12" s="174"/>
      <c r="H12" s="64"/>
      <c r="I12" s="175"/>
      <c r="J12" s="174"/>
      <c r="K12" s="64"/>
      <c r="L12" s="175"/>
      <c r="M12" s="174">
        <v>104.24792672083731</v>
      </c>
      <c r="N12" s="64">
        <v>139.7026474333986</v>
      </c>
      <c r="O12" s="175">
        <v>145.63711352347045</v>
      </c>
      <c r="P12" s="3"/>
      <c r="Q12" s="174"/>
      <c r="R12" s="64"/>
      <c r="S12" s="175"/>
      <c r="T12" s="174"/>
      <c r="U12" s="64"/>
      <c r="V12" s="175"/>
      <c r="W12" s="174"/>
      <c r="X12" s="64"/>
      <c r="Y12" s="175"/>
      <c r="Z12" s="174">
        <v>-11.095130098990609</v>
      </c>
      <c r="AA12" s="64">
        <v>10.960267428815463</v>
      </c>
      <c r="AB12" s="175">
        <v>-1.3509186003915095</v>
      </c>
    </row>
    <row r="13" spans="1:28" ht="18.95" customHeight="1" x14ac:dyDescent="0.25">
      <c r="A13" s="43"/>
      <c r="B13" s="187"/>
      <c r="C13" s="188" t="s">
        <v>148</v>
      </c>
      <c r="D13" s="256"/>
      <c r="E13" s="63"/>
      <c r="F13" s="257"/>
      <c r="G13" s="256"/>
      <c r="H13" s="63"/>
      <c r="I13" s="257"/>
      <c r="J13" s="256"/>
      <c r="K13" s="63"/>
      <c r="L13" s="257"/>
      <c r="M13" s="256">
        <v>114.01425178147268</v>
      </c>
      <c r="N13" s="63">
        <v>140.36467760471271</v>
      </c>
      <c r="O13" s="257">
        <v>160.03573693642147</v>
      </c>
      <c r="P13" s="3"/>
      <c r="Q13" s="256"/>
      <c r="R13" s="63"/>
      <c r="S13" s="257"/>
      <c r="T13" s="256"/>
      <c r="U13" s="63"/>
      <c r="V13" s="257"/>
      <c r="W13" s="256"/>
      <c r="X13" s="63"/>
      <c r="Y13" s="257"/>
      <c r="Z13" s="256">
        <v>-20.300769107326715</v>
      </c>
      <c r="AA13" s="63">
        <v>5.1604772333034061</v>
      </c>
      <c r="AB13" s="257">
        <v>-16.187908442163192</v>
      </c>
    </row>
    <row r="14" spans="1:28" ht="18.95" customHeight="1" x14ac:dyDescent="0.25">
      <c r="A14" s="43"/>
      <c r="B14" s="185"/>
      <c r="C14" s="186" t="s">
        <v>149</v>
      </c>
      <c r="D14" s="174"/>
      <c r="E14" s="64"/>
      <c r="F14" s="175"/>
      <c r="G14" s="174"/>
      <c r="H14" s="64"/>
      <c r="I14" s="175"/>
      <c r="J14" s="174"/>
      <c r="K14" s="64"/>
      <c r="L14" s="175"/>
      <c r="M14" s="174">
        <v>120.99022259203473</v>
      </c>
      <c r="N14" s="64">
        <v>140.39351590508087</v>
      </c>
      <c r="O14" s="175">
        <v>169.86242739826082</v>
      </c>
      <c r="P14" s="3"/>
      <c r="Q14" s="174"/>
      <c r="R14" s="64"/>
      <c r="S14" s="175"/>
      <c r="T14" s="174"/>
      <c r="U14" s="64"/>
      <c r="V14" s="175"/>
      <c r="W14" s="174"/>
      <c r="X14" s="64"/>
      <c r="Y14" s="175"/>
      <c r="Z14" s="174">
        <v>-8.5528834047387381</v>
      </c>
      <c r="AA14" s="64">
        <v>1.472933141649426</v>
      </c>
      <c r="AB14" s="175">
        <v>-7.2059285173903076</v>
      </c>
    </row>
    <row r="15" spans="1:28" ht="18.95" customHeight="1" x14ac:dyDescent="0.25">
      <c r="A15" s="43"/>
      <c r="B15" s="187">
        <v>2024</v>
      </c>
      <c r="C15" s="188" t="s">
        <v>150</v>
      </c>
      <c r="D15" s="256"/>
      <c r="E15" s="63"/>
      <c r="F15" s="257"/>
      <c r="G15" s="256"/>
      <c r="H15" s="63"/>
      <c r="I15" s="257"/>
      <c r="J15" s="256"/>
      <c r="K15" s="63"/>
      <c r="L15" s="257"/>
      <c r="M15" s="256">
        <v>115.8564629125829</v>
      </c>
      <c r="N15" s="63">
        <v>154.17562155436812</v>
      </c>
      <c r="O15" s="257">
        <v>178.62242180622152</v>
      </c>
      <c r="P15" s="3"/>
      <c r="Q15" s="256"/>
      <c r="R15" s="63"/>
      <c r="S15" s="257"/>
      <c r="T15" s="256"/>
      <c r="U15" s="63"/>
      <c r="V15" s="257"/>
      <c r="W15" s="256"/>
      <c r="X15" s="63"/>
      <c r="Y15" s="257"/>
      <c r="Z15" s="256">
        <v>-21.23563878582851</v>
      </c>
      <c r="AA15" s="63">
        <v>5.3962842188395292</v>
      </c>
      <c r="AB15" s="257">
        <v>-16.985289991614579</v>
      </c>
    </row>
    <row r="16" spans="1:28" ht="18.95" customHeight="1" x14ac:dyDescent="0.25">
      <c r="A16" s="43"/>
      <c r="B16" s="185"/>
      <c r="C16" s="186" t="s">
        <v>151</v>
      </c>
      <c r="D16" s="174"/>
      <c r="E16" s="64"/>
      <c r="F16" s="175"/>
      <c r="G16" s="174"/>
      <c r="H16" s="64"/>
      <c r="I16" s="175"/>
      <c r="J16" s="174"/>
      <c r="K16" s="64"/>
      <c r="L16" s="175"/>
      <c r="M16" s="174">
        <v>96.639166955411355</v>
      </c>
      <c r="N16" s="64">
        <v>157.43209759616465</v>
      </c>
      <c r="O16" s="175">
        <v>152.14106763729384</v>
      </c>
      <c r="P16" s="3"/>
      <c r="Q16" s="174"/>
      <c r="R16" s="64"/>
      <c r="S16" s="175"/>
      <c r="T16" s="174"/>
      <c r="U16" s="64"/>
      <c r="V16" s="175"/>
      <c r="W16" s="174"/>
      <c r="X16" s="64"/>
      <c r="Y16" s="175"/>
      <c r="Z16" s="174">
        <v>1.3773853111719727</v>
      </c>
      <c r="AA16" s="64">
        <v>0.54846729645988679</v>
      </c>
      <c r="AB16" s="175">
        <v>1.9334071155957067</v>
      </c>
    </row>
    <row r="17" spans="1:29" ht="18.95" customHeight="1" x14ac:dyDescent="0.25">
      <c r="A17" s="43"/>
      <c r="B17" s="187"/>
      <c r="C17" s="188" t="s">
        <v>152</v>
      </c>
      <c r="D17" s="256"/>
      <c r="E17" s="63"/>
      <c r="F17" s="257"/>
      <c r="G17" s="256"/>
      <c r="H17" s="63"/>
      <c r="I17" s="257"/>
      <c r="J17" s="256"/>
      <c r="K17" s="63"/>
      <c r="L17" s="257"/>
      <c r="M17" s="256">
        <v>121.20368006064304</v>
      </c>
      <c r="N17" s="63">
        <v>143.83641263138577</v>
      </c>
      <c r="O17" s="257">
        <v>174.33502537645498</v>
      </c>
      <c r="P17" s="3"/>
      <c r="Q17" s="256"/>
      <c r="R17" s="63"/>
      <c r="S17" s="257"/>
      <c r="T17" s="256"/>
      <c r="U17" s="63"/>
      <c r="V17" s="257"/>
      <c r="W17" s="256"/>
      <c r="X17" s="63"/>
      <c r="Y17" s="257"/>
      <c r="Z17" s="256">
        <v>15.23177565249668</v>
      </c>
      <c r="AA17" s="63">
        <v>3.1969591425343822</v>
      </c>
      <c r="AB17" s="257">
        <v>18.915688439363763</v>
      </c>
    </row>
    <row r="18" spans="1:29" ht="18.95" customHeight="1" x14ac:dyDescent="0.25">
      <c r="A18" s="43"/>
      <c r="B18" s="185"/>
      <c r="C18" s="186" t="s">
        <v>153</v>
      </c>
      <c r="D18" s="174"/>
      <c r="E18" s="64"/>
      <c r="F18" s="175"/>
      <c r="G18" s="174"/>
      <c r="H18" s="64"/>
      <c r="I18" s="175"/>
      <c r="J18" s="174"/>
      <c r="K18" s="64"/>
      <c r="L18" s="175"/>
      <c r="M18" s="174">
        <v>97.272347082548606</v>
      </c>
      <c r="N18" s="64">
        <v>150.63114118762297</v>
      </c>
      <c r="O18" s="175">
        <v>146.52244647061289</v>
      </c>
      <c r="P18" s="3"/>
      <c r="Q18" s="174"/>
      <c r="R18" s="64"/>
      <c r="S18" s="175"/>
      <c r="T18" s="174"/>
      <c r="U18" s="64"/>
      <c r="V18" s="175"/>
      <c r="W18" s="174"/>
      <c r="X18" s="64"/>
      <c r="Y18" s="175"/>
      <c r="Z18" s="174">
        <v>2.8301687731292189</v>
      </c>
      <c r="AA18" s="64">
        <v>7.9287960252839627</v>
      </c>
      <c r="AB18" s="175">
        <v>10.983363107790391</v>
      </c>
    </row>
    <row r="19" spans="1:29" ht="18.95" customHeight="1" x14ac:dyDescent="0.25">
      <c r="A19" s="43"/>
      <c r="B19" s="187"/>
      <c r="C19" s="188" t="s">
        <v>154</v>
      </c>
      <c r="D19" s="256"/>
      <c r="E19" s="63"/>
      <c r="F19" s="257"/>
      <c r="G19" s="256"/>
      <c r="H19" s="63"/>
      <c r="I19" s="257"/>
      <c r="J19" s="256"/>
      <c r="K19" s="63"/>
      <c r="L19" s="257"/>
      <c r="M19" s="256">
        <v>100.74381108788846</v>
      </c>
      <c r="N19" s="63">
        <v>156.62626922956426</v>
      </c>
      <c r="O19" s="257">
        <v>157.79127278633422</v>
      </c>
      <c r="P19" s="3"/>
      <c r="Q19" s="256"/>
      <c r="R19" s="63"/>
      <c r="S19" s="257"/>
      <c r="T19" s="256"/>
      <c r="U19" s="63"/>
      <c r="V19" s="257"/>
      <c r="W19" s="256"/>
      <c r="X19" s="63"/>
      <c r="Y19" s="257"/>
      <c r="Z19" s="256">
        <v>-16.198816506065228</v>
      </c>
      <c r="AA19" s="63">
        <v>17.054644702760243</v>
      </c>
      <c r="AB19" s="257">
        <v>-1.9068224047347784</v>
      </c>
    </row>
    <row r="20" spans="1:29" ht="18.95" customHeight="1" x14ac:dyDescent="0.25">
      <c r="A20" s="43"/>
      <c r="B20" s="185"/>
      <c r="C20" s="186" t="s">
        <v>156</v>
      </c>
      <c r="D20" s="174"/>
      <c r="E20" s="64"/>
      <c r="F20" s="175"/>
      <c r="G20" s="174"/>
      <c r="H20" s="64"/>
      <c r="I20" s="175"/>
      <c r="J20" s="174"/>
      <c r="K20" s="64"/>
      <c r="L20" s="175"/>
      <c r="M20" s="174">
        <v>104.1230479194424</v>
      </c>
      <c r="N20" s="64">
        <v>137.82965212148258</v>
      </c>
      <c r="O20" s="175">
        <v>143.51243472560114</v>
      </c>
      <c r="P20" s="3"/>
      <c r="Q20" s="174"/>
      <c r="R20" s="64"/>
      <c r="S20" s="175"/>
      <c r="T20" s="174"/>
      <c r="U20" s="64"/>
      <c r="V20" s="175"/>
      <c r="W20" s="174"/>
      <c r="X20" s="64"/>
      <c r="Y20" s="175"/>
      <c r="Z20" s="174">
        <v>6.7103372672882022</v>
      </c>
      <c r="AA20" s="64">
        <v>5.2008158118774537</v>
      </c>
      <c r="AB20" s="175">
        <v>12.260145360724044</v>
      </c>
    </row>
    <row r="21" spans="1:29" ht="18.95" customHeight="1" x14ac:dyDescent="0.25">
      <c r="A21" s="43"/>
      <c r="B21" s="187"/>
      <c r="C21" s="188" t="s">
        <v>140</v>
      </c>
      <c r="D21" s="256"/>
      <c r="E21" s="63"/>
      <c r="F21" s="257"/>
      <c r="G21" s="256"/>
      <c r="H21" s="63"/>
      <c r="I21" s="257"/>
      <c r="J21" s="256"/>
      <c r="K21" s="63"/>
      <c r="L21" s="257"/>
      <c r="M21" s="256">
        <v>98.057691241874878</v>
      </c>
      <c r="N21" s="63">
        <v>148.12223284724254</v>
      </c>
      <c r="O21" s="257">
        <v>145.24524174579429</v>
      </c>
      <c r="P21" s="3"/>
      <c r="Q21" s="256"/>
      <c r="R21" s="63"/>
      <c r="S21" s="257"/>
      <c r="T21" s="256"/>
      <c r="U21" s="63"/>
      <c r="V21" s="257"/>
      <c r="W21" s="256"/>
      <c r="X21" s="63"/>
      <c r="Y21" s="257"/>
      <c r="Z21" s="256">
        <v>9.5150831231558897</v>
      </c>
      <c r="AA21" s="63">
        <v>5.0682704648968908</v>
      </c>
      <c r="AB21" s="257">
        <v>15.065603735433287</v>
      </c>
    </row>
    <row r="22" spans="1:29" ht="18.95" customHeight="1" x14ac:dyDescent="0.25">
      <c r="A22" s="43"/>
      <c r="B22" s="185"/>
      <c r="C22" s="186" t="s">
        <v>144</v>
      </c>
      <c r="D22" s="174"/>
      <c r="E22" s="64"/>
      <c r="F22" s="175"/>
      <c r="G22" s="174"/>
      <c r="H22" s="64"/>
      <c r="I22" s="175"/>
      <c r="J22" s="174"/>
      <c r="K22" s="64"/>
      <c r="L22" s="175"/>
      <c r="M22" s="174">
        <v>91.401832715837216</v>
      </c>
      <c r="N22" s="64">
        <v>152.37794978436011</v>
      </c>
      <c r="O22" s="175">
        <v>139.27623875783516</v>
      </c>
      <c r="P22" s="3"/>
      <c r="Q22" s="174"/>
      <c r="R22" s="64"/>
      <c r="S22" s="175"/>
      <c r="T22" s="174"/>
      <c r="U22" s="64"/>
      <c r="V22" s="175"/>
      <c r="W22" s="174"/>
      <c r="X22" s="64"/>
      <c r="Y22" s="175"/>
      <c r="Z22" s="174">
        <v>1.0979838282415355</v>
      </c>
      <c r="AA22" s="64">
        <v>11.71860646037913</v>
      </c>
      <c r="AB22" s="175">
        <v>12.945258692397996</v>
      </c>
    </row>
    <row r="23" spans="1:29" ht="18.95" customHeight="1" x14ac:dyDescent="0.25">
      <c r="A23" s="43"/>
      <c r="B23" s="187"/>
      <c r="C23" s="188" t="s">
        <v>145</v>
      </c>
      <c r="D23" s="256"/>
      <c r="E23" s="63"/>
      <c r="F23" s="257"/>
      <c r="G23" s="256"/>
      <c r="H23" s="63"/>
      <c r="I23" s="257"/>
      <c r="J23" s="256"/>
      <c r="K23" s="63"/>
      <c r="L23" s="257"/>
      <c r="M23" s="256">
        <v>93.049993293414531</v>
      </c>
      <c r="N23" s="63">
        <v>155.05579232724597</v>
      </c>
      <c r="O23" s="257">
        <v>144.27940436143902</v>
      </c>
      <c r="P23" s="3"/>
      <c r="Q23" s="256"/>
      <c r="R23" s="63"/>
      <c r="S23" s="257"/>
      <c r="T23" s="256"/>
      <c r="U23" s="63"/>
      <c r="V23" s="257"/>
      <c r="W23" s="256"/>
      <c r="X23" s="63"/>
      <c r="Y23" s="257"/>
      <c r="Z23" s="256">
        <v>-13.72692861537732</v>
      </c>
      <c r="AA23" s="63">
        <v>0.56077697279875838</v>
      </c>
      <c r="AB23" s="257">
        <v>-13.243129097321845</v>
      </c>
    </row>
    <row r="24" spans="1:29" ht="18.95" customHeight="1" x14ac:dyDescent="0.25">
      <c r="A24" s="43"/>
      <c r="B24" s="185"/>
      <c r="C24" s="186" t="s">
        <v>147</v>
      </c>
      <c r="D24" s="174"/>
      <c r="E24" s="64"/>
      <c r="F24" s="175"/>
      <c r="G24" s="174"/>
      <c r="H24" s="64"/>
      <c r="I24" s="175"/>
      <c r="J24" s="174"/>
      <c r="K24" s="64"/>
      <c r="L24" s="175"/>
      <c r="M24" s="174">
        <v>91.341131464764061</v>
      </c>
      <c r="N24" s="64">
        <v>142.96846404339058</v>
      </c>
      <c r="O24" s="175">
        <v>130.5890126950234</v>
      </c>
      <c r="P24" s="3"/>
      <c r="Q24" s="174"/>
      <c r="R24" s="64"/>
      <c r="S24" s="175"/>
      <c r="T24" s="174"/>
      <c r="U24" s="64"/>
      <c r="V24" s="175"/>
      <c r="W24" s="174"/>
      <c r="X24" s="64"/>
      <c r="Y24" s="175"/>
      <c r="Z24" s="174">
        <v>-12.380865175960112</v>
      </c>
      <c r="AA24" s="64">
        <v>2.3376912821551872</v>
      </c>
      <c r="AB24" s="175">
        <v>-10.332600299750132</v>
      </c>
    </row>
    <row r="25" spans="1:29" ht="18.95" customHeight="1" x14ac:dyDescent="0.2">
      <c r="A25" s="44"/>
      <c r="B25" s="187"/>
      <c r="C25" s="188" t="s">
        <v>148</v>
      </c>
      <c r="D25" s="256"/>
      <c r="E25" s="63"/>
      <c r="F25" s="257"/>
      <c r="G25" s="256"/>
      <c r="H25" s="63"/>
      <c r="I25" s="257"/>
      <c r="J25" s="256"/>
      <c r="K25" s="63"/>
      <c r="L25" s="257"/>
      <c r="M25" s="256">
        <v>115.54084549414058</v>
      </c>
      <c r="N25" s="63">
        <v>144.12649549269497</v>
      </c>
      <c r="O25" s="257">
        <v>166.52497147342442</v>
      </c>
      <c r="P25" s="3"/>
      <c r="Q25" s="256"/>
      <c r="R25" s="63"/>
      <c r="S25" s="257"/>
      <c r="T25" s="256"/>
      <c r="U25" s="63"/>
      <c r="V25" s="257"/>
      <c r="W25" s="256"/>
      <c r="X25" s="63"/>
      <c r="Y25" s="257"/>
      <c r="Z25" s="256">
        <v>1.3389499021281874</v>
      </c>
      <c r="AA25" s="63">
        <v>2.6800317232153836</v>
      </c>
      <c r="AB25" s="257">
        <v>4.0548659076086944</v>
      </c>
    </row>
    <row r="26" spans="1:29" ht="18.95" customHeight="1" x14ac:dyDescent="0.2">
      <c r="A26" s="44"/>
      <c r="B26" s="189"/>
      <c r="C26" s="190" t="s">
        <v>149</v>
      </c>
      <c r="D26" s="176"/>
      <c r="E26" s="177"/>
      <c r="F26" s="178"/>
      <c r="G26" s="176"/>
      <c r="H26" s="177"/>
      <c r="I26" s="178"/>
      <c r="J26" s="176"/>
      <c r="K26" s="177"/>
      <c r="L26" s="178"/>
      <c r="M26" s="176">
        <v>116.86956521751098</v>
      </c>
      <c r="N26" s="177">
        <v>142.01599566483677</v>
      </c>
      <c r="O26" s="178">
        <v>165.97347667276122</v>
      </c>
      <c r="P26" s="126"/>
      <c r="Q26" s="176"/>
      <c r="R26" s="177"/>
      <c r="S26" s="178"/>
      <c r="T26" s="176"/>
      <c r="U26" s="177"/>
      <c r="V26" s="178"/>
      <c r="W26" s="176"/>
      <c r="X26" s="177"/>
      <c r="Y26" s="178"/>
      <c r="Z26" s="176">
        <v>-3.4057771662959841</v>
      </c>
      <c r="AA26" s="177">
        <v>1.155665736609591</v>
      </c>
      <c r="AB26" s="178">
        <v>-2.2894708294847348</v>
      </c>
    </row>
    <row r="27" spans="1:29" ht="21.95" customHeight="1" x14ac:dyDescent="0.2">
      <c r="A27" s="76"/>
      <c r="B27" s="78"/>
      <c r="C27" s="78"/>
      <c r="D27" s="77"/>
      <c r="E27" s="77"/>
      <c r="F27" s="77"/>
      <c r="G27" s="77"/>
      <c r="H27" s="77"/>
      <c r="I27" s="77"/>
      <c r="J27" s="77"/>
      <c r="K27" s="77"/>
      <c r="L27" s="77"/>
      <c r="M27" s="77"/>
      <c r="N27" s="77"/>
      <c r="O27" s="77"/>
      <c r="P27" s="79"/>
      <c r="Q27" s="77"/>
      <c r="R27" s="77"/>
      <c r="S27" s="77"/>
      <c r="T27" s="77"/>
      <c r="U27" s="77"/>
      <c r="V27" s="77"/>
      <c r="W27" s="77"/>
      <c r="X27" s="77"/>
      <c r="Y27" s="77"/>
      <c r="Z27" s="77"/>
      <c r="AA27" s="77"/>
      <c r="AB27" s="77"/>
      <c r="AC27" s="1"/>
    </row>
    <row r="28" spans="1:29" ht="18.95" customHeight="1" x14ac:dyDescent="0.25">
      <c r="A28" s="76"/>
      <c r="B28" s="541" t="s">
        <v>58</v>
      </c>
      <c r="C28" s="541"/>
      <c r="D28" s="541"/>
      <c r="E28" s="541"/>
      <c r="F28" s="541"/>
      <c r="G28" s="541"/>
      <c r="H28" s="541"/>
      <c r="I28" s="541"/>
      <c r="J28" s="541"/>
      <c r="K28" s="541"/>
      <c r="L28" s="541"/>
      <c r="M28" s="541"/>
      <c r="N28" s="541"/>
      <c r="O28" s="541"/>
      <c r="P28" s="249"/>
      <c r="Q28" s="538"/>
      <c r="R28" s="538"/>
      <c r="S28" s="538"/>
      <c r="T28" s="538"/>
      <c r="U28" s="538"/>
      <c r="V28" s="538"/>
      <c r="W28" s="538"/>
      <c r="X28" s="538"/>
      <c r="Y28" s="538"/>
      <c r="Z28" s="538"/>
      <c r="AA28" s="538"/>
      <c r="AB28" s="538"/>
      <c r="AC28" s="1"/>
    </row>
    <row r="29" spans="1:29" ht="18.95" customHeight="1" x14ac:dyDescent="0.25">
      <c r="A29" s="43"/>
      <c r="B29" s="183">
        <v>2022</v>
      </c>
      <c r="C29" s="184"/>
      <c r="D29" s="260"/>
      <c r="E29" s="261"/>
      <c r="F29" s="262"/>
      <c r="G29" s="260"/>
      <c r="H29" s="261"/>
      <c r="I29" s="262"/>
      <c r="J29" s="260"/>
      <c r="K29" s="261"/>
      <c r="L29" s="262"/>
      <c r="M29" s="260">
        <v>108.68705623454593</v>
      </c>
      <c r="N29" s="261">
        <v>129.38411361270116</v>
      </c>
      <c r="O29" s="262">
        <v>140.6237843209384</v>
      </c>
      <c r="P29" s="3"/>
      <c r="Q29" s="260"/>
      <c r="R29" s="261"/>
      <c r="S29" s="262"/>
      <c r="T29" s="260"/>
      <c r="U29" s="261"/>
      <c r="V29" s="262"/>
      <c r="W29" s="260"/>
      <c r="X29" s="261"/>
      <c r="Y29" s="262"/>
      <c r="Z29" s="260">
        <v>-0.29603404238483644</v>
      </c>
      <c r="AA29" s="261">
        <v>-6.0453696272005732</v>
      </c>
      <c r="AB29" s="262">
        <v>-6.3235073174016216</v>
      </c>
    </row>
    <row r="30" spans="1:29" ht="18.95" customHeight="1" x14ac:dyDescent="0.25">
      <c r="A30" s="43"/>
      <c r="B30" s="185">
        <v>2023</v>
      </c>
      <c r="C30" s="186"/>
      <c r="D30" s="174"/>
      <c r="E30" s="64"/>
      <c r="F30" s="175"/>
      <c r="G30" s="174"/>
      <c r="H30" s="64"/>
      <c r="I30" s="175"/>
      <c r="J30" s="174"/>
      <c r="K30" s="64"/>
      <c r="L30" s="175"/>
      <c r="M30" s="174">
        <v>106.10586482004135</v>
      </c>
      <c r="N30" s="64">
        <v>140.62636660121959</v>
      </c>
      <c r="O30" s="175">
        <v>149.2128224474485</v>
      </c>
      <c r="P30" s="3"/>
      <c r="Q30" s="174"/>
      <c r="R30" s="64"/>
      <c r="S30" s="175"/>
      <c r="T30" s="174"/>
      <c r="U30" s="64"/>
      <c r="V30" s="175"/>
      <c r="W30" s="174"/>
      <c r="X30" s="64"/>
      <c r="Y30" s="175"/>
      <c r="Z30" s="174">
        <v>-2.374883913397694</v>
      </c>
      <c r="AA30" s="64">
        <v>8.6890520594918517</v>
      </c>
      <c r="AB30" s="175">
        <v>6.1078132465476225</v>
      </c>
    </row>
    <row r="31" spans="1:29" ht="18.95" customHeight="1" x14ac:dyDescent="0.25">
      <c r="A31" s="43"/>
      <c r="B31" s="258">
        <v>2024</v>
      </c>
      <c r="C31" s="259"/>
      <c r="D31" s="263"/>
      <c r="E31" s="264"/>
      <c r="F31" s="265"/>
      <c r="G31" s="263"/>
      <c r="H31" s="264"/>
      <c r="I31" s="265"/>
      <c r="J31" s="263"/>
      <c r="K31" s="264"/>
      <c r="L31" s="265"/>
      <c r="M31" s="263">
        <v>103.38880451969189</v>
      </c>
      <c r="N31" s="264">
        <v>148.08142085182504</v>
      </c>
      <c r="O31" s="265">
        <v>153.09961073469211</v>
      </c>
      <c r="P31" s="126"/>
      <c r="Q31" s="263"/>
      <c r="R31" s="264"/>
      <c r="S31" s="265"/>
      <c r="T31" s="263"/>
      <c r="U31" s="264"/>
      <c r="V31" s="265"/>
      <c r="W31" s="263"/>
      <c r="X31" s="264"/>
      <c r="Y31" s="265"/>
      <c r="Z31" s="263">
        <v>-2.5607069928861961</v>
      </c>
      <c r="AA31" s="264">
        <v>5.3013203930431496</v>
      </c>
      <c r="AB31" s="265">
        <v>2.6048621181080236</v>
      </c>
    </row>
    <row r="32" spans="1:29" ht="21.95" customHeight="1" x14ac:dyDescent="0.2">
      <c r="B32" s="31"/>
      <c r="C32"/>
      <c r="D32" s="41"/>
      <c r="E32" s="41"/>
      <c r="F32" s="41"/>
      <c r="G32" s="41"/>
      <c r="H32" s="41"/>
      <c r="I32" s="41"/>
      <c r="J32" s="41"/>
      <c r="K32" s="41"/>
      <c r="L32" s="41"/>
      <c r="M32" s="41"/>
      <c r="N32" s="41"/>
      <c r="O32" s="41"/>
      <c r="P32" s="3"/>
      <c r="Q32" s="3"/>
      <c r="R32" s="3"/>
      <c r="S32" s="3"/>
      <c r="T32" s="3"/>
      <c r="U32" s="3"/>
      <c r="V32" s="3"/>
      <c r="W32" s="3"/>
      <c r="X32" s="3"/>
      <c r="Y32" s="3"/>
      <c r="Z32" s="3"/>
      <c r="AA32" s="3"/>
      <c r="AB32" s="3"/>
    </row>
    <row r="33" spans="1:42" ht="18.95" customHeight="1" x14ac:dyDescent="0.25">
      <c r="A33" s="76"/>
      <c r="B33" s="540" t="s">
        <v>43</v>
      </c>
      <c r="C33" s="540"/>
      <c r="D33" s="540"/>
      <c r="E33" s="540"/>
      <c r="F33" s="540"/>
      <c r="G33" s="540"/>
      <c r="H33" s="540"/>
      <c r="I33" s="540"/>
      <c r="J33" s="540"/>
      <c r="K33" s="540"/>
      <c r="L33" s="540"/>
      <c r="M33" s="540"/>
      <c r="N33" s="540"/>
      <c r="O33" s="540"/>
      <c r="P33" s="249"/>
      <c r="Q33" s="538"/>
      <c r="R33" s="538"/>
      <c r="S33" s="538"/>
      <c r="T33" s="538"/>
      <c r="U33" s="538"/>
      <c r="V33" s="538"/>
      <c r="W33" s="538"/>
      <c r="X33" s="538"/>
      <c r="Y33" s="538"/>
      <c r="Z33" s="538"/>
      <c r="AA33" s="538"/>
      <c r="AB33" s="538"/>
      <c r="AC33" s="1"/>
    </row>
    <row r="34" spans="1:42" ht="18.95" customHeight="1" x14ac:dyDescent="0.25">
      <c r="A34" s="43"/>
      <c r="B34" s="183">
        <v>2022</v>
      </c>
      <c r="C34" s="184"/>
      <c r="D34" s="260"/>
      <c r="E34" s="261"/>
      <c r="F34" s="262"/>
      <c r="G34" s="260"/>
      <c r="H34" s="261"/>
      <c r="I34" s="262"/>
      <c r="J34" s="260"/>
      <c r="K34" s="261"/>
      <c r="L34" s="262"/>
      <c r="M34" s="260">
        <v>129.99712395739868</v>
      </c>
      <c r="N34" s="261">
        <v>131.66220630040894</v>
      </c>
      <c r="O34" s="262">
        <v>171.15708152931123</v>
      </c>
      <c r="P34" s="3"/>
      <c r="Q34" s="260"/>
      <c r="R34" s="261"/>
      <c r="S34" s="262"/>
      <c r="T34" s="260"/>
      <c r="U34" s="261"/>
      <c r="V34" s="262"/>
      <c r="W34" s="260"/>
      <c r="X34" s="261"/>
      <c r="Y34" s="262"/>
      <c r="Z34" s="260">
        <v>21.890931498127518</v>
      </c>
      <c r="AA34" s="261">
        <v>-0.53043364494623313</v>
      </c>
      <c r="AB34" s="262">
        <v>21.244380987337813</v>
      </c>
    </row>
    <row r="35" spans="1:42" ht="18.95" customHeight="1" x14ac:dyDescent="0.25">
      <c r="A35" s="43"/>
      <c r="B35" s="185">
        <v>2023</v>
      </c>
      <c r="C35" s="186"/>
      <c r="D35" s="174"/>
      <c r="E35" s="64"/>
      <c r="F35" s="175"/>
      <c r="G35" s="174"/>
      <c r="H35" s="64"/>
      <c r="I35" s="175"/>
      <c r="J35" s="174"/>
      <c r="K35" s="64"/>
      <c r="L35" s="175"/>
      <c r="M35" s="174">
        <v>112.12346437173957</v>
      </c>
      <c r="N35" s="64">
        <v>139.7201131629987</v>
      </c>
      <c r="O35" s="175">
        <v>156.65903130241355</v>
      </c>
      <c r="P35" s="3"/>
      <c r="Q35" s="174"/>
      <c r="R35" s="64"/>
      <c r="S35" s="175"/>
      <c r="T35" s="174"/>
      <c r="U35" s="64"/>
      <c r="V35" s="175"/>
      <c r="W35" s="174"/>
      <c r="X35" s="64"/>
      <c r="Y35" s="175"/>
      <c r="Z35" s="174">
        <v>-13.749273092778283</v>
      </c>
      <c r="AA35" s="64">
        <v>6.1201365897012332</v>
      </c>
      <c r="AB35" s="175">
        <v>-8.4706107964364659</v>
      </c>
    </row>
    <row r="36" spans="1:42" ht="18.95" customHeight="1" x14ac:dyDescent="0.25">
      <c r="A36" s="43"/>
      <c r="B36" s="258">
        <v>2024</v>
      </c>
      <c r="C36" s="259"/>
      <c r="D36" s="263"/>
      <c r="E36" s="264"/>
      <c r="F36" s="265"/>
      <c r="G36" s="263"/>
      <c r="H36" s="264"/>
      <c r="I36" s="265"/>
      <c r="J36" s="263"/>
      <c r="K36" s="264"/>
      <c r="L36" s="265"/>
      <c r="M36" s="263">
        <v>106.84363700510492</v>
      </c>
      <c r="N36" s="264">
        <v>142.85774014114477</v>
      </c>
      <c r="O36" s="265">
        <v>152.63440531011713</v>
      </c>
      <c r="P36" s="126"/>
      <c r="Q36" s="263"/>
      <c r="R36" s="264"/>
      <c r="S36" s="265"/>
      <c r="T36" s="263"/>
      <c r="U36" s="264"/>
      <c r="V36" s="265"/>
      <c r="W36" s="263"/>
      <c r="X36" s="264"/>
      <c r="Y36" s="265"/>
      <c r="Z36" s="263">
        <v>-4.7089406273533871</v>
      </c>
      <c r="AA36" s="264">
        <v>2.2456516153006345</v>
      </c>
      <c r="AB36" s="265">
        <v>-2.5690354132945652</v>
      </c>
    </row>
    <row r="37" spans="1:42" ht="21.95" customHeight="1" x14ac:dyDescent="0.2">
      <c r="B37" s="31"/>
      <c r="C37"/>
      <c r="D37" s="41"/>
      <c r="E37" s="41"/>
      <c r="F37" s="41"/>
      <c r="G37" s="41"/>
      <c r="H37" s="41"/>
      <c r="I37" s="41"/>
      <c r="J37" s="41"/>
      <c r="K37" s="41"/>
      <c r="L37" s="41"/>
      <c r="M37" s="41"/>
      <c r="N37" s="41"/>
      <c r="O37" s="41"/>
      <c r="P37" s="3"/>
      <c r="Q37" s="3"/>
      <c r="R37" s="3"/>
      <c r="S37" s="3"/>
      <c r="T37" s="3"/>
      <c r="U37" s="3"/>
      <c r="V37" s="3"/>
      <c r="W37" s="3"/>
      <c r="X37" s="3"/>
      <c r="Y37" s="3"/>
      <c r="Z37" s="3"/>
      <c r="AA37" s="3"/>
      <c r="AB37" s="3"/>
    </row>
    <row r="38" spans="1:42" ht="18.95" customHeight="1" x14ac:dyDescent="0.25">
      <c r="A38" s="76"/>
      <c r="B38" s="540" t="s">
        <v>44</v>
      </c>
      <c r="C38" s="540"/>
      <c r="D38" s="540"/>
      <c r="E38" s="540"/>
      <c r="F38" s="540"/>
      <c r="G38" s="540"/>
      <c r="H38" s="540"/>
      <c r="I38" s="540"/>
      <c r="J38" s="540"/>
      <c r="K38" s="540"/>
      <c r="L38" s="540"/>
      <c r="M38" s="540"/>
      <c r="N38" s="540"/>
      <c r="O38" s="540"/>
      <c r="P38" s="249"/>
      <c r="Q38" s="538"/>
      <c r="R38" s="538"/>
      <c r="S38" s="538"/>
      <c r="T38" s="538"/>
      <c r="U38" s="538"/>
      <c r="V38" s="538"/>
      <c r="W38" s="538"/>
      <c r="X38" s="538"/>
      <c r="Y38" s="538"/>
      <c r="Z38" s="538"/>
      <c r="AA38" s="538"/>
      <c r="AB38" s="538"/>
      <c r="AC38" s="1"/>
    </row>
    <row r="39" spans="1:42" ht="18.95" customHeight="1" x14ac:dyDescent="0.25">
      <c r="A39" s="43"/>
      <c r="B39" s="183">
        <v>2022</v>
      </c>
      <c r="C39" s="184"/>
      <c r="D39" s="260"/>
      <c r="E39" s="261"/>
      <c r="F39" s="262"/>
      <c r="G39" s="260"/>
      <c r="H39" s="261"/>
      <c r="I39" s="262"/>
      <c r="J39" s="260"/>
      <c r="K39" s="261"/>
      <c r="L39" s="262"/>
      <c r="M39" s="260">
        <v>108.68705623454593</v>
      </c>
      <c r="N39" s="261">
        <v>129.38411361270116</v>
      </c>
      <c r="O39" s="262">
        <v>140.6237843209384</v>
      </c>
      <c r="P39" s="3"/>
      <c r="Q39" s="260"/>
      <c r="R39" s="261"/>
      <c r="S39" s="262"/>
      <c r="T39" s="260"/>
      <c r="U39" s="261"/>
      <c r="V39" s="262"/>
      <c r="W39" s="260"/>
      <c r="X39" s="261"/>
      <c r="Y39" s="262"/>
      <c r="Z39" s="260">
        <v>-0.29603404238483644</v>
      </c>
      <c r="AA39" s="261">
        <v>-6.0453696272005732</v>
      </c>
      <c r="AB39" s="262">
        <v>-6.3235073174016216</v>
      </c>
    </row>
    <row r="40" spans="1:42" ht="18.95" customHeight="1" x14ac:dyDescent="0.25">
      <c r="A40" s="43"/>
      <c r="B40" s="185">
        <v>2023</v>
      </c>
      <c r="C40" s="186"/>
      <c r="D40" s="174"/>
      <c r="E40" s="64"/>
      <c r="F40" s="175"/>
      <c r="G40" s="174"/>
      <c r="H40" s="64"/>
      <c r="I40" s="175"/>
      <c r="J40" s="174"/>
      <c r="K40" s="64"/>
      <c r="L40" s="175"/>
      <c r="M40" s="174">
        <v>106.10586482004135</v>
      </c>
      <c r="N40" s="64">
        <v>140.62636660121959</v>
      </c>
      <c r="O40" s="175">
        <v>149.2128224474485</v>
      </c>
      <c r="P40" s="3"/>
      <c r="Q40" s="174"/>
      <c r="R40" s="64"/>
      <c r="S40" s="175"/>
      <c r="T40" s="174"/>
      <c r="U40" s="64"/>
      <c r="V40" s="175"/>
      <c r="W40" s="174"/>
      <c r="X40" s="64"/>
      <c r="Y40" s="175"/>
      <c r="Z40" s="174">
        <v>-2.374883913397694</v>
      </c>
      <c r="AA40" s="64">
        <v>8.6890520594918517</v>
      </c>
      <c r="AB40" s="175">
        <v>6.1078132465476225</v>
      </c>
    </row>
    <row r="41" spans="1:42" ht="18.95" customHeight="1" x14ac:dyDescent="0.25">
      <c r="A41" s="43"/>
      <c r="B41" s="258">
        <v>2024</v>
      </c>
      <c r="C41" s="259"/>
      <c r="D41" s="263"/>
      <c r="E41" s="264"/>
      <c r="F41" s="265"/>
      <c r="G41" s="263"/>
      <c r="H41" s="264"/>
      <c r="I41" s="265"/>
      <c r="J41" s="263"/>
      <c r="K41" s="264"/>
      <c r="L41" s="265"/>
      <c r="M41" s="263">
        <v>103.38880451969189</v>
      </c>
      <c r="N41" s="264">
        <v>148.08142085182504</v>
      </c>
      <c r="O41" s="265">
        <v>153.09961073469211</v>
      </c>
      <c r="P41" s="126"/>
      <c r="Q41" s="263"/>
      <c r="R41" s="264"/>
      <c r="S41" s="265"/>
      <c r="T41" s="263"/>
      <c r="U41" s="264"/>
      <c r="V41" s="265"/>
      <c r="W41" s="263"/>
      <c r="X41" s="264"/>
      <c r="Y41" s="265"/>
      <c r="Z41" s="263">
        <v>-2.5607069928861961</v>
      </c>
      <c r="AA41" s="264">
        <v>5.3013203930431496</v>
      </c>
      <c r="AB41" s="265">
        <v>2.6048621181080236</v>
      </c>
    </row>
    <row r="42" spans="1:42" ht="12" customHeight="1" x14ac:dyDescent="0.2">
      <c r="B42" s="31"/>
      <c r="C42"/>
      <c r="D42" s="41"/>
      <c r="E42" s="41"/>
      <c r="F42" s="41"/>
      <c r="G42" s="41"/>
      <c r="H42" s="41"/>
      <c r="I42" s="41"/>
      <c r="J42" s="41"/>
      <c r="K42" s="41"/>
      <c r="L42" s="41"/>
      <c r="M42" s="41"/>
      <c r="N42" s="41"/>
      <c r="O42" s="41"/>
      <c r="P42" s="3"/>
      <c r="Q42" s="3"/>
      <c r="R42" s="3"/>
      <c r="S42" s="3"/>
      <c r="T42" s="3"/>
      <c r="U42" s="3"/>
      <c r="V42" s="3"/>
      <c r="W42" s="3"/>
      <c r="X42" s="3"/>
      <c r="Y42" s="3"/>
      <c r="Z42" s="3"/>
      <c r="AA42" s="3"/>
      <c r="AB42" s="3"/>
      <c r="AP42" s="151"/>
    </row>
    <row r="43" spans="1:42" ht="39.950000000000003" customHeight="1" x14ac:dyDescent="0.2">
      <c r="B43" s="537" t="s">
        <v>106</v>
      </c>
      <c r="C43" s="537"/>
      <c r="D43" s="537"/>
      <c r="E43" s="537"/>
      <c r="F43" s="537"/>
      <c r="G43" s="537"/>
      <c r="H43" s="537"/>
      <c r="I43" s="537"/>
      <c r="J43" s="537"/>
      <c r="K43" s="537"/>
      <c r="L43" s="537"/>
      <c r="M43" s="537"/>
      <c r="N43" s="537"/>
      <c r="O43" s="537"/>
      <c r="P43" s="537"/>
      <c r="Q43" s="537"/>
      <c r="R43" s="537"/>
      <c r="S43" s="537"/>
      <c r="T43" s="537"/>
      <c r="U43" s="537"/>
      <c r="V43" s="537"/>
      <c r="W43" s="537"/>
      <c r="X43" s="537"/>
      <c r="Y43" s="537"/>
      <c r="Z43" s="537"/>
      <c r="AA43" s="537"/>
      <c r="AB43" s="537"/>
      <c r="AP43" s="151"/>
    </row>
    <row r="44" spans="1:42" ht="12" customHeight="1" x14ac:dyDescent="0.25">
      <c r="Z44" s="40"/>
      <c r="AA44" s="150"/>
      <c r="AB44" s="150"/>
      <c r="AP44" s="151"/>
    </row>
    <row r="45" spans="1:42" ht="12" customHeight="1" x14ac:dyDescent="0.2">
      <c r="AP45" s="151"/>
    </row>
    <row r="46" spans="1:42" s="283" customFormat="1" x14ac:dyDescent="0.2">
      <c r="A46"/>
    </row>
    <row r="47" spans="1:42" s="283" customFormat="1" x14ac:dyDescent="0.2"/>
    <row r="48" spans="1:42" s="283" customFormat="1" x14ac:dyDescent="0.2"/>
    <row r="49" s="283" customFormat="1" x14ac:dyDescent="0.2"/>
    <row r="50" s="283" customFormat="1" x14ac:dyDescent="0.2"/>
    <row r="51" s="283" customFormat="1" x14ac:dyDescent="0.2"/>
    <row r="52" s="283" customFormat="1" x14ac:dyDescent="0.2"/>
    <row r="53" s="283" customFormat="1" x14ac:dyDescent="0.2"/>
    <row r="54" s="283" customFormat="1" x14ac:dyDescent="0.2"/>
    <row r="55" s="283" customFormat="1" x14ac:dyDescent="0.2"/>
    <row r="56" s="283" customFormat="1" x14ac:dyDescent="0.2"/>
    <row r="57" s="283" customFormat="1" x14ac:dyDescent="0.2"/>
    <row r="58" s="283" customFormat="1" x14ac:dyDescent="0.2"/>
    <row r="59" s="283" customFormat="1" x14ac:dyDescent="0.2"/>
    <row r="60" s="283" customFormat="1" x14ac:dyDescent="0.2"/>
    <row r="61" s="283" customFormat="1" x14ac:dyDescent="0.2"/>
    <row r="62" s="283" customFormat="1" x14ac:dyDescent="0.2"/>
    <row r="63" s="283" customFormat="1" x14ac:dyDescent="0.2"/>
    <row r="64" s="283" customFormat="1" x14ac:dyDescent="0.2"/>
    <row r="65" s="283" customFormat="1" x14ac:dyDescent="0.2"/>
    <row r="66" s="283" customFormat="1" x14ac:dyDescent="0.2"/>
    <row r="67" s="283" customFormat="1" x14ac:dyDescent="0.2"/>
    <row r="68" s="283" customFormat="1" x14ac:dyDescent="0.2"/>
    <row r="69" s="283" customFormat="1" x14ac:dyDescent="0.2"/>
    <row r="70" s="283" customFormat="1" x14ac:dyDescent="0.2"/>
    <row r="71" s="283" customFormat="1" x14ac:dyDescent="0.2"/>
    <row r="72" s="283" customFormat="1" x14ac:dyDescent="0.2"/>
    <row r="73" s="283" customFormat="1" x14ac:dyDescent="0.2"/>
    <row r="74" s="283" customFormat="1" x14ac:dyDescent="0.2"/>
    <row r="75" s="283" customFormat="1" x14ac:dyDescent="0.2"/>
    <row r="76" s="283" customFormat="1" x14ac:dyDescent="0.2"/>
    <row r="77" s="283" customFormat="1" x14ac:dyDescent="0.2"/>
    <row r="78" s="283" customFormat="1" x14ac:dyDescent="0.2"/>
    <row r="79" s="283" customFormat="1" x14ac:dyDescent="0.2"/>
    <row r="80" s="283" customFormat="1" x14ac:dyDescent="0.2"/>
    <row r="81" s="283" customFormat="1" x14ac:dyDescent="0.2"/>
  </sheetData>
  <mergeCells count="21">
    <mergeCell ref="B43:AB43"/>
    <mergeCell ref="B33:O33"/>
    <mergeCell ref="W7:Y7"/>
    <mergeCell ref="Q38:AB38"/>
    <mergeCell ref="B28:O28"/>
    <mergeCell ref="Z7:AB7"/>
    <mergeCell ref="B38:O38"/>
    <mergeCell ref="Q28:AB28"/>
    <mergeCell ref="B3:AB3"/>
    <mergeCell ref="Q33:AB33"/>
    <mergeCell ref="B8:C8"/>
    <mergeCell ref="B2:AB2"/>
    <mergeCell ref="Q6:AB6"/>
    <mergeCell ref="D6:O6"/>
    <mergeCell ref="B4:AB4"/>
    <mergeCell ref="T7:V7"/>
    <mergeCell ref="M7:O7"/>
    <mergeCell ref="G7:I7"/>
    <mergeCell ref="D7:F7"/>
    <mergeCell ref="Q7:S7"/>
    <mergeCell ref="J7:L7"/>
  </mergeCells>
  <phoneticPr fontId="0" type="noConversion"/>
  <printOptions horizontalCentered="1" verticalCentered="1"/>
  <pageMargins left="0.25" right="0.25" top="0.25" bottom="0.25" header="0" footer="0"/>
  <pageSetup scale="66" orientation="landscape" r:id="rId1"/>
  <headerFooter alignWithMargins="0"/>
  <rowBreaks count="1" manualBreakCount="1">
    <brk id="46" max="16383" man="1"/>
  </rowBreaks>
  <colBreaks count="1" manualBreakCount="1">
    <brk id="30"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pageSetUpPr fitToPage="1"/>
  </sheetPr>
  <dimension ref="A1:AP78"/>
  <sheetViews>
    <sheetView showGridLines="0" zoomScale="85" workbookViewId="0"/>
  </sheetViews>
  <sheetFormatPr defaultRowHeight="12.75" x14ac:dyDescent="0.2"/>
  <cols>
    <col min="1" max="1" width="2.7109375" customWidth="1"/>
    <col min="2" max="2" width="6.7109375" customWidth="1"/>
    <col min="3" max="3" width="6.140625" style="23" customWidth="1"/>
    <col min="4" max="5" width="7.42578125" customWidth="1"/>
    <col min="6" max="6" width="8.7109375" customWidth="1"/>
    <col min="7" max="8" width="7.42578125" customWidth="1"/>
    <col min="9" max="9" width="8.7109375" customWidth="1"/>
    <col min="10" max="11" width="7.42578125" customWidth="1"/>
    <col min="12" max="12" width="8.7109375" customWidth="1"/>
    <col min="13" max="14" width="7.42578125" customWidth="1"/>
    <col min="15" max="15" width="8.7109375" bestFit="1" customWidth="1"/>
    <col min="16" max="16" width="1.42578125" customWidth="1"/>
    <col min="17" max="18" width="7.42578125" customWidth="1"/>
    <col min="19" max="19" width="8.7109375" bestFit="1" customWidth="1"/>
    <col min="20" max="21" width="7.42578125" customWidth="1"/>
    <col min="22" max="22" width="8.7109375" bestFit="1" customWidth="1"/>
    <col min="23" max="24" width="7.42578125" customWidth="1"/>
    <col min="25" max="25" width="8.7109375" bestFit="1" customWidth="1"/>
    <col min="26" max="27" width="7.42578125" customWidth="1"/>
    <col min="28" max="28" width="8.7109375" bestFit="1" customWidth="1"/>
    <col min="29" max="29" width="2.7109375" customWidth="1"/>
    <col min="30" max="41" width="9.140625" style="151" customWidth="1"/>
  </cols>
  <sheetData>
    <row r="1" spans="1:28" ht="30" x14ac:dyDescent="0.2">
      <c r="A1" s="62"/>
      <c r="B1" s="365" t="s">
        <v>117</v>
      </c>
      <c r="Z1" s="3"/>
      <c r="AB1" s="386"/>
    </row>
    <row r="2" spans="1:28" ht="15" customHeight="1" x14ac:dyDescent="0.2">
      <c r="A2" s="8"/>
      <c r="B2" s="494" t="s">
        <v>130</v>
      </c>
      <c r="C2" s="494"/>
      <c r="D2" s="494"/>
      <c r="E2" s="494"/>
      <c r="F2" s="494"/>
      <c r="G2" s="494"/>
      <c r="H2" s="494"/>
      <c r="I2" s="494"/>
      <c r="J2" s="494"/>
      <c r="K2" s="494"/>
      <c r="L2" s="494"/>
      <c r="M2" s="494"/>
      <c r="N2" s="494"/>
      <c r="O2" s="494"/>
      <c r="P2" s="494"/>
      <c r="Q2" s="494"/>
      <c r="R2" s="494"/>
      <c r="S2" s="494"/>
      <c r="T2" s="494"/>
      <c r="U2" s="494"/>
      <c r="V2" s="494"/>
      <c r="W2" s="494"/>
      <c r="X2" s="494"/>
      <c r="Y2" s="494"/>
      <c r="Z2" s="494"/>
      <c r="AA2" s="494"/>
      <c r="AB2" s="494"/>
    </row>
    <row r="3" spans="1:28" ht="17.100000000000001" customHeight="1" x14ac:dyDescent="0.2">
      <c r="A3" s="8"/>
      <c r="B3" s="494" t="s">
        <v>131</v>
      </c>
      <c r="C3" s="494"/>
      <c r="D3" s="494"/>
      <c r="E3" s="494"/>
      <c r="F3" s="494"/>
      <c r="G3" s="494"/>
      <c r="H3" s="494"/>
      <c r="I3" s="494"/>
      <c r="J3" s="494"/>
      <c r="K3" s="494"/>
      <c r="L3" s="494"/>
      <c r="M3" s="494"/>
      <c r="N3" s="494"/>
      <c r="O3" s="494"/>
      <c r="P3" s="494"/>
      <c r="Q3" s="494"/>
      <c r="R3" s="494"/>
      <c r="S3" s="494"/>
      <c r="T3" s="494"/>
      <c r="U3" s="494"/>
      <c r="V3" s="494"/>
      <c r="W3" s="494"/>
      <c r="X3" s="494"/>
      <c r="Y3" s="494"/>
      <c r="Z3" s="494"/>
      <c r="AA3" s="494"/>
      <c r="AB3" s="494"/>
    </row>
    <row r="4" spans="1:28" ht="19.5" customHeight="1" x14ac:dyDescent="0.2">
      <c r="B4" s="494" t="s">
        <v>132</v>
      </c>
      <c r="C4" s="494"/>
      <c r="D4" s="494"/>
      <c r="E4" s="494"/>
      <c r="F4" s="494"/>
      <c r="G4" s="494"/>
      <c r="H4" s="494"/>
      <c r="I4" s="494"/>
      <c r="J4" s="494"/>
      <c r="K4" s="494"/>
      <c r="L4" s="494"/>
      <c r="M4" s="494"/>
      <c r="N4" s="494"/>
      <c r="O4" s="494"/>
      <c r="P4" s="494"/>
      <c r="Q4" s="494"/>
      <c r="R4" s="494"/>
      <c r="S4" s="494"/>
      <c r="T4" s="494"/>
      <c r="U4" s="494"/>
      <c r="V4" s="494"/>
      <c r="W4" s="494"/>
      <c r="X4" s="494"/>
      <c r="Y4" s="494"/>
      <c r="Z4" s="494"/>
      <c r="AA4" s="494"/>
      <c r="AB4" s="494"/>
    </row>
    <row r="5" spans="1:28" ht="15" customHeight="1" x14ac:dyDescent="0.2"/>
    <row r="6" spans="1:28" ht="15.75" customHeight="1" x14ac:dyDescent="0.25">
      <c r="D6" s="542" t="s">
        <v>74</v>
      </c>
      <c r="E6" s="542"/>
      <c r="F6" s="542"/>
      <c r="G6" s="542"/>
      <c r="H6" s="542"/>
      <c r="I6" s="542"/>
      <c r="J6" s="542"/>
      <c r="K6" s="542"/>
      <c r="L6" s="542"/>
      <c r="M6" s="542"/>
      <c r="N6" s="542"/>
      <c r="O6" s="542"/>
      <c r="Q6" s="542" t="s">
        <v>68</v>
      </c>
      <c r="R6" s="542"/>
      <c r="S6" s="542"/>
      <c r="T6" s="542"/>
      <c r="U6" s="542"/>
      <c r="V6" s="542"/>
      <c r="W6" s="542"/>
      <c r="X6" s="542"/>
      <c r="Y6" s="542"/>
      <c r="Z6" s="542"/>
      <c r="AA6" s="542"/>
      <c r="AB6" s="542"/>
    </row>
    <row r="7" spans="1:28" ht="15.75" customHeight="1" x14ac:dyDescent="0.25">
      <c r="D7" s="539" t="s">
        <v>11</v>
      </c>
      <c r="E7" s="539"/>
      <c r="F7" s="539"/>
      <c r="G7" s="539" t="s">
        <v>13</v>
      </c>
      <c r="H7" s="539"/>
      <c r="I7" s="539"/>
      <c r="J7" s="539" t="s">
        <v>14</v>
      </c>
      <c r="K7" s="539"/>
      <c r="L7" s="539"/>
      <c r="M7" s="539" t="s">
        <v>12</v>
      </c>
      <c r="N7" s="539"/>
      <c r="O7" s="539"/>
      <c r="Q7" s="539" t="s">
        <v>11</v>
      </c>
      <c r="R7" s="539"/>
      <c r="S7" s="539"/>
      <c r="T7" s="539" t="s">
        <v>13</v>
      </c>
      <c r="U7" s="539"/>
      <c r="V7" s="539"/>
      <c r="W7" s="539" t="s">
        <v>14</v>
      </c>
      <c r="X7" s="539"/>
      <c r="Y7" s="539"/>
      <c r="Z7" s="539" t="s">
        <v>12</v>
      </c>
      <c r="AA7" s="539"/>
      <c r="AB7" s="539"/>
    </row>
    <row r="8" spans="1:28" ht="27" customHeight="1" x14ac:dyDescent="0.25">
      <c r="A8" s="42"/>
      <c r="B8" s="460" t="s">
        <v>41</v>
      </c>
      <c r="C8" s="460"/>
      <c r="D8" s="250" t="s">
        <v>52</v>
      </c>
      <c r="E8" s="251" t="s">
        <v>9</v>
      </c>
      <c r="F8" s="252" t="s">
        <v>10</v>
      </c>
      <c r="G8" s="250" t="s">
        <v>52</v>
      </c>
      <c r="H8" s="251" t="s">
        <v>9</v>
      </c>
      <c r="I8" s="252" t="s">
        <v>10</v>
      </c>
      <c r="J8" s="250" t="s">
        <v>52</v>
      </c>
      <c r="K8" s="251" t="s">
        <v>9</v>
      </c>
      <c r="L8" s="252" t="s">
        <v>10</v>
      </c>
      <c r="M8" s="250" t="s">
        <v>52</v>
      </c>
      <c r="N8" s="251" t="s">
        <v>9</v>
      </c>
      <c r="O8" s="252" t="s">
        <v>10</v>
      </c>
      <c r="P8" s="45"/>
      <c r="Q8" s="250" t="s">
        <v>52</v>
      </c>
      <c r="R8" s="251" t="s">
        <v>9</v>
      </c>
      <c r="S8" s="252" t="s">
        <v>10</v>
      </c>
      <c r="T8" s="250" t="s">
        <v>52</v>
      </c>
      <c r="U8" s="251" t="s">
        <v>9</v>
      </c>
      <c r="V8" s="252" t="s">
        <v>10</v>
      </c>
      <c r="W8" s="250" t="s">
        <v>52</v>
      </c>
      <c r="X8" s="251" t="s">
        <v>9</v>
      </c>
      <c r="Y8" s="252" t="s">
        <v>10</v>
      </c>
      <c r="Z8" s="250" t="s">
        <v>52</v>
      </c>
      <c r="AA8" s="251" t="s">
        <v>9</v>
      </c>
      <c r="AB8" s="252" t="s">
        <v>10</v>
      </c>
    </row>
    <row r="9" spans="1:28" ht="18.95" customHeight="1" x14ac:dyDescent="0.25">
      <c r="A9" s="42"/>
      <c r="B9" s="183">
        <v>2023</v>
      </c>
      <c r="C9" s="184" t="s">
        <v>140</v>
      </c>
      <c r="D9" s="253"/>
      <c r="E9" s="254"/>
      <c r="F9" s="255"/>
      <c r="G9" s="253"/>
      <c r="H9" s="254"/>
      <c r="I9" s="255"/>
      <c r="J9" s="253"/>
      <c r="K9" s="254"/>
      <c r="L9" s="255"/>
      <c r="M9" s="253" t="s">
        <v>141</v>
      </c>
      <c r="N9" s="254" t="s">
        <v>142</v>
      </c>
      <c r="O9" s="255" t="s">
        <v>143</v>
      </c>
      <c r="P9" s="3"/>
      <c r="Q9" s="253"/>
      <c r="R9" s="254"/>
      <c r="S9" s="255"/>
      <c r="T9" s="253"/>
      <c r="U9" s="254"/>
      <c r="V9" s="255"/>
      <c r="W9" s="253"/>
      <c r="X9" s="254"/>
      <c r="Y9" s="255"/>
      <c r="Z9" s="253" t="s">
        <v>141</v>
      </c>
      <c r="AA9" s="254" t="s">
        <v>143</v>
      </c>
      <c r="AB9" s="255" t="s">
        <v>141</v>
      </c>
    </row>
    <row r="10" spans="1:28" ht="18.95" customHeight="1" x14ac:dyDescent="0.25">
      <c r="A10" s="43"/>
      <c r="B10" s="185"/>
      <c r="C10" s="186" t="s">
        <v>144</v>
      </c>
      <c r="D10" s="174"/>
      <c r="E10" s="64"/>
      <c r="F10" s="175"/>
      <c r="G10" s="174"/>
      <c r="H10" s="64"/>
      <c r="I10" s="175"/>
      <c r="J10" s="174"/>
      <c r="K10" s="64"/>
      <c r="L10" s="175"/>
      <c r="M10" s="174" t="s">
        <v>141</v>
      </c>
      <c r="N10" s="64" t="s">
        <v>142</v>
      </c>
      <c r="O10" s="175" t="s">
        <v>143</v>
      </c>
      <c r="P10" s="3"/>
      <c r="Q10" s="174"/>
      <c r="R10" s="64"/>
      <c r="S10" s="175"/>
      <c r="T10" s="174"/>
      <c r="U10" s="64"/>
      <c r="V10" s="175"/>
      <c r="W10" s="174"/>
      <c r="X10" s="64"/>
      <c r="Y10" s="175"/>
      <c r="Z10" s="174" t="s">
        <v>155</v>
      </c>
      <c r="AA10" s="64" t="s">
        <v>143</v>
      </c>
      <c r="AB10" s="175" t="s">
        <v>155</v>
      </c>
    </row>
    <row r="11" spans="1:28" ht="18.95" customHeight="1" x14ac:dyDescent="0.25">
      <c r="A11" s="43"/>
      <c r="B11" s="187"/>
      <c r="C11" s="188" t="s">
        <v>145</v>
      </c>
      <c r="D11" s="256"/>
      <c r="E11" s="63"/>
      <c r="F11" s="257"/>
      <c r="G11" s="256"/>
      <c r="H11" s="63"/>
      <c r="I11" s="257"/>
      <c r="J11" s="256"/>
      <c r="K11" s="63"/>
      <c r="L11" s="257"/>
      <c r="M11" s="256" t="s">
        <v>146</v>
      </c>
      <c r="N11" s="63" t="s">
        <v>142</v>
      </c>
      <c r="O11" s="257" t="s">
        <v>142</v>
      </c>
      <c r="P11" s="3"/>
      <c r="Q11" s="256"/>
      <c r="R11" s="63"/>
      <c r="S11" s="257"/>
      <c r="T11" s="256"/>
      <c r="U11" s="63"/>
      <c r="V11" s="257"/>
      <c r="W11" s="256"/>
      <c r="X11" s="63"/>
      <c r="Y11" s="257"/>
      <c r="Z11" s="256" t="s">
        <v>143</v>
      </c>
      <c r="AA11" s="63" t="s">
        <v>142</v>
      </c>
      <c r="AB11" s="257" t="s">
        <v>142</v>
      </c>
    </row>
    <row r="12" spans="1:28" ht="18.95" customHeight="1" x14ac:dyDescent="0.25">
      <c r="A12" s="43"/>
      <c r="B12" s="185"/>
      <c r="C12" s="186" t="s">
        <v>147</v>
      </c>
      <c r="D12" s="174"/>
      <c r="E12" s="64"/>
      <c r="F12" s="175"/>
      <c r="G12" s="174"/>
      <c r="H12" s="64"/>
      <c r="I12" s="175"/>
      <c r="J12" s="174"/>
      <c r="K12" s="64"/>
      <c r="L12" s="175"/>
      <c r="M12" s="174" t="s">
        <v>146</v>
      </c>
      <c r="N12" s="64" t="s">
        <v>142</v>
      </c>
      <c r="O12" s="175" t="s">
        <v>143</v>
      </c>
      <c r="P12" s="3"/>
      <c r="Q12" s="174"/>
      <c r="R12" s="64"/>
      <c r="S12" s="175"/>
      <c r="T12" s="174"/>
      <c r="U12" s="64"/>
      <c r="V12" s="175"/>
      <c r="W12" s="174"/>
      <c r="X12" s="64"/>
      <c r="Y12" s="175"/>
      <c r="Z12" s="174" t="s">
        <v>157</v>
      </c>
      <c r="AA12" s="64" t="s">
        <v>142</v>
      </c>
      <c r="AB12" s="175" t="s">
        <v>146</v>
      </c>
    </row>
    <row r="13" spans="1:28" ht="18.95" customHeight="1" x14ac:dyDescent="0.25">
      <c r="A13" s="43"/>
      <c r="B13" s="187"/>
      <c r="C13" s="188" t="s">
        <v>148</v>
      </c>
      <c r="D13" s="256"/>
      <c r="E13" s="63"/>
      <c r="F13" s="257"/>
      <c r="G13" s="256"/>
      <c r="H13" s="63"/>
      <c r="I13" s="257"/>
      <c r="J13" s="256"/>
      <c r="K13" s="63"/>
      <c r="L13" s="257"/>
      <c r="M13" s="256" t="s">
        <v>143</v>
      </c>
      <c r="N13" s="63" t="s">
        <v>142</v>
      </c>
      <c r="O13" s="257" t="s">
        <v>142</v>
      </c>
      <c r="P13" s="3"/>
      <c r="Q13" s="256"/>
      <c r="R13" s="63"/>
      <c r="S13" s="257"/>
      <c r="T13" s="256"/>
      <c r="U13" s="63"/>
      <c r="V13" s="257"/>
      <c r="W13" s="256"/>
      <c r="X13" s="63"/>
      <c r="Y13" s="257"/>
      <c r="Z13" s="256" t="s">
        <v>157</v>
      </c>
      <c r="AA13" s="63" t="s">
        <v>143</v>
      </c>
      <c r="AB13" s="257" t="s">
        <v>157</v>
      </c>
    </row>
    <row r="14" spans="1:28" ht="18.95" customHeight="1" x14ac:dyDescent="0.25">
      <c r="A14" s="43"/>
      <c r="B14" s="185"/>
      <c r="C14" s="186" t="s">
        <v>149</v>
      </c>
      <c r="D14" s="174"/>
      <c r="E14" s="64"/>
      <c r="F14" s="175"/>
      <c r="G14" s="174"/>
      <c r="H14" s="64"/>
      <c r="I14" s="175"/>
      <c r="J14" s="174"/>
      <c r="K14" s="64"/>
      <c r="L14" s="175"/>
      <c r="M14" s="174" t="s">
        <v>146</v>
      </c>
      <c r="N14" s="64" t="s">
        <v>142</v>
      </c>
      <c r="O14" s="175" t="s">
        <v>142</v>
      </c>
      <c r="P14" s="3"/>
      <c r="Q14" s="174"/>
      <c r="R14" s="64"/>
      <c r="S14" s="175"/>
      <c r="T14" s="174"/>
      <c r="U14" s="64"/>
      <c r="V14" s="175"/>
      <c r="W14" s="174"/>
      <c r="X14" s="64"/>
      <c r="Y14" s="175"/>
      <c r="Z14" s="174" t="s">
        <v>155</v>
      </c>
      <c r="AA14" s="64" t="s">
        <v>155</v>
      </c>
      <c r="AB14" s="175" t="s">
        <v>155</v>
      </c>
    </row>
    <row r="15" spans="1:28" ht="18.95" customHeight="1" x14ac:dyDescent="0.25">
      <c r="A15" s="43"/>
      <c r="B15" s="187">
        <v>2024</v>
      </c>
      <c r="C15" s="188" t="s">
        <v>150</v>
      </c>
      <c r="D15" s="256"/>
      <c r="E15" s="63"/>
      <c r="F15" s="257"/>
      <c r="G15" s="256"/>
      <c r="H15" s="63"/>
      <c r="I15" s="257"/>
      <c r="J15" s="256"/>
      <c r="K15" s="63"/>
      <c r="L15" s="257"/>
      <c r="M15" s="256" t="s">
        <v>143</v>
      </c>
      <c r="N15" s="63" t="s">
        <v>142</v>
      </c>
      <c r="O15" s="257" t="s">
        <v>142</v>
      </c>
      <c r="P15" s="3"/>
      <c r="Q15" s="256"/>
      <c r="R15" s="63"/>
      <c r="S15" s="257"/>
      <c r="T15" s="256"/>
      <c r="U15" s="63"/>
      <c r="V15" s="257"/>
      <c r="W15" s="256"/>
      <c r="X15" s="63"/>
      <c r="Y15" s="257"/>
      <c r="Z15" s="256" t="s">
        <v>157</v>
      </c>
      <c r="AA15" s="63" t="s">
        <v>143</v>
      </c>
      <c r="AB15" s="257" t="s">
        <v>141</v>
      </c>
    </row>
    <row r="16" spans="1:28" ht="18.95" customHeight="1" x14ac:dyDescent="0.25">
      <c r="A16" s="43"/>
      <c r="B16" s="185"/>
      <c r="C16" s="186" t="s">
        <v>151</v>
      </c>
      <c r="D16" s="174"/>
      <c r="E16" s="64"/>
      <c r="F16" s="175"/>
      <c r="G16" s="174"/>
      <c r="H16" s="64"/>
      <c r="I16" s="175"/>
      <c r="J16" s="174"/>
      <c r="K16" s="64"/>
      <c r="L16" s="175"/>
      <c r="M16" s="174" t="s">
        <v>141</v>
      </c>
      <c r="N16" s="64" t="s">
        <v>142</v>
      </c>
      <c r="O16" s="175" t="s">
        <v>142</v>
      </c>
      <c r="P16" s="3"/>
      <c r="Q16" s="174"/>
      <c r="R16" s="64"/>
      <c r="S16" s="175"/>
      <c r="T16" s="174"/>
      <c r="U16" s="64"/>
      <c r="V16" s="175"/>
      <c r="W16" s="174"/>
      <c r="X16" s="64"/>
      <c r="Y16" s="175"/>
      <c r="Z16" s="174" t="s">
        <v>155</v>
      </c>
      <c r="AA16" s="64" t="s">
        <v>146</v>
      </c>
      <c r="AB16" s="175" t="s">
        <v>155</v>
      </c>
    </row>
    <row r="17" spans="1:29" ht="18.95" customHeight="1" x14ac:dyDescent="0.25">
      <c r="A17" s="43"/>
      <c r="B17" s="187"/>
      <c r="C17" s="188" t="s">
        <v>152</v>
      </c>
      <c r="D17" s="256"/>
      <c r="E17" s="63"/>
      <c r="F17" s="257"/>
      <c r="G17" s="256"/>
      <c r="H17" s="63"/>
      <c r="I17" s="257"/>
      <c r="J17" s="256"/>
      <c r="K17" s="63"/>
      <c r="L17" s="257"/>
      <c r="M17" s="256" t="s">
        <v>142</v>
      </c>
      <c r="N17" s="63" t="s">
        <v>142</v>
      </c>
      <c r="O17" s="257" t="s">
        <v>142</v>
      </c>
      <c r="P17" s="3"/>
      <c r="Q17" s="256"/>
      <c r="R17" s="63"/>
      <c r="S17" s="257"/>
      <c r="T17" s="256"/>
      <c r="U17" s="63"/>
      <c r="V17" s="257"/>
      <c r="W17" s="256"/>
      <c r="X17" s="63"/>
      <c r="Y17" s="257"/>
      <c r="Z17" s="256" t="s">
        <v>142</v>
      </c>
      <c r="AA17" s="63" t="s">
        <v>143</v>
      </c>
      <c r="AB17" s="257" t="s">
        <v>142</v>
      </c>
    </row>
    <row r="18" spans="1:29" ht="18.95" customHeight="1" x14ac:dyDescent="0.25">
      <c r="A18" s="43"/>
      <c r="B18" s="185"/>
      <c r="C18" s="186" t="s">
        <v>153</v>
      </c>
      <c r="D18" s="174"/>
      <c r="E18" s="64"/>
      <c r="F18" s="175"/>
      <c r="G18" s="174"/>
      <c r="H18" s="64"/>
      <c r="I18" s="175"/>
      <c r="J18" s="174"/>
      <c r="K18" s="64"/>
      <c r="L18" s="175"/>
      <c r="M18" s="174" t="s">
        <v>141</v>
      </c>
      <c r="N18" s="64" t="s">
        <v>142</v>
      </c>
      <c r="O18" s="175" t="s">
        <v>142</v>
      </c>
      <c r="P18" s="3"/>
      <c r="Q18" s="174"/>
      <c r="R18" s="64"/>
      <c r="S18" s="175"/>
      <c r="T18" s="174"/>
      <c r="U18" s="64"/>
      <c r="V18" s="175"/>
      <c r="W18" s="174"/>
      <c r="X18" s="64"/>
      <c r="Y18" s="175"/>
      <c r="Z18" s="174" t="s">
        <v>155</v>
      </c>
      <c r="AA18" s="64" t="s">
        <v>143</v>
      </c>
      <c r="AB18" s="175" t="s">
        <v>143</v>
      </c>
    </row>
    <row r="19" spans="1:29" ht="18.95" customHeight="1" x14ac:dyDescent="0.25">
      <c r="A19" s="43"/>
      <c r="B19" s="187"/>
      <c r="C19" s="188" t="s">
        <v>154</v>
      </c>
      <c r="D19" s="256"/>
      <c r="E19" s="63"/>
      <c r="F19" s="257"/>
      <c r="G19" s="256"/>
      <c r="H19" s="63"/>
      <c r="I19" s="257"/>
      <c r="J19" s="256"/>
      <c r="K19" s="63"/>
      <c r="L19" s="257"/>
      <c r="M19" s="256" t="s">
        <v>155</v>
      </c>
      <c r="N19" s="63" t="s">
        <v>142</v>
      </c>
      <c r="O19" s="257" t="s">
        <v>142</v>
      </c>
      <c r="P19" s="3"/>
      <c r="Q19" s="256"/>
      <c r="R19" s="63"/>
      <c r="S19" s="257"/>
      <c r="T19" s="256"/>
      <c r="U19" s="63"/>
      <c r="V19" s="257"/>
      <c r="W19" s="256"/>
      <c r="X19" s="63"/>
      <c r="Y19" s="257"/>
      <c r="Z19" s="256" t="s">
        <v>141</v>
      </c>
      <c r="AA19" s="63" t="s">
        <v>142</v>
      </c>
      <c r="AB19" s="257" t="s">
        <v>155</v>
      </c>
    </row>
    <row r="20" spans="1:29" ht="18.95" customHeight="1" x14ac:dyDescent="0.25">
      <c r="A20" s="43"/>
      <c r="B20" s="185"/>
      <c r="C20" s="186" t="s">
        <v>156</v>
      </c>
      <c r="D20" s="174"/>
      <c r="E20" s="64"/>
      <c r="F20" s="175"/>
      <c r="G20" s="174"/>
      <c r="H20" s="64"/>
      <c r="I20" s="175"/>
      <c r="J20" s="174"/>
      <c r="K20" s="64"/>
      <c r="L20" s="175"/>
      <c r="M20" s="174" t="s">
        <v>155</v>
      </c>
      <c r="N20" s="64" t="s">
        <v>142</v>
      </c>
      <c r="O20" s="175" t="s">
        <v>143</v>
      </c>
      <c r="P20" s="3"/>
      <c r="Q20" s="174"/>
      <c r="R20" s="64"/>
      <c r="S20" s="175"/>
      <c r="T20" s="174"/>
      <c r="U20" s="64"/>
      <c r="V20" s="175"/>
      <c r="W20" s="174"/>
      <c r="X20" s="64"/>
      <c r="Y20" s="175"/>
      <c r="Z20" s="174" t="s">
        <v>146</v>
      </c>
      <c r="AA20" s="64" t="s">
        <v>142</v>
      </c>
      <c r="AB20" s="175" t="s">
        <v>142</v>
      </c>
    </row>
    <row r="21" spans="1:29" ht="18.95" customHeight="1" x14ac:dyDescent="0.25">
      <c r="A21" s="43"/>
      <c r="B21" s="187"/>
      <c r="C21" s="188" t="s">
        <v>140</v>
      </c>
      <c r="D21" s="256"/>
      <c r="E21" s="63"/>
      <c r="F21" s="257"/>
      <c r="G21" s="256"/>
      <c r="H21" s="63"/>
      <c r="I21" s="257"/>
      <c r="J21" s="256"/>
      <c r="K21" s="63"/>
      <c r="L21" s="257"/>
      <c r="M21" s="256" t="s">
        <v>155</v>
      </c>
      <c r="N21" s="63" t="s">
        <v>142</v>
      </c>
      <c r="O21" s="257" t="s">
        <v>142</v>
      </c>
      <c r="P21" s="3"/>
      <c r="Q21" s="256"/>
      <c r="R21" s="63"/>
      <c r="S21" s="257"/>
      <c r="T21" s="256"/>
      <c r="U21" s="63"/>
      <c r="V21" s="257"/>
      <c r="W21" s="256"/>
      <c r="X21" s="63"/>
      <c r="Y21" s="257"/>
      <c r="Z21" s="256" t="s">
        <v>146</v>
      </c>
      <c r="AA21" s="63" t="s">
        <v>142</v>
      </c>
      <c r="AB21" s="257" t="s">
        <v>146</v>
      </c>
    </row>
    <row r="22" spans="1:29" ht="18.95" customHeight="1" x14ac:dyDescent="0.25">
      <c r="A22" s="43"/>
      <c r="B22" s="185"/>
      <c r="C22" s="186" t="s">
        <v>144</v>
      </c>
      <c r="D22" s="174"/>
      <c r="E22" s="64"/>
      <c r="F22" s="175"/>
      <c r="G22" s="174"/>
      <c r="H22" s="64"/>
      <c r="I22" s="175"/>
      <c r="J22" s="174"/>
      <c r="K22" s="64"/>
      <c r="L22" s="175"/>
      <c r="M22" s="174" t="s">
        <v>155</v>
      </c>
      <c r="N22" s="64" t="s">
        <v>142</v>
      </c>
      <c r="O22" s="175" t="s">
        <v>142</v>
      </c>
      <c r="P22" s="3"/>
      <c r="Q22" s="174"/>
      <c r="R22" s="64"/>
      <c r="S22" s="175"/>
      <c r="T22" s="174"/>
      <c r="U22" s="64"/>
      <c r="V22" s="175"/>
      <c r="W22" s="174"/>
      <c r="X22" s="64"/>
      <c r="Y22" s="175"/>
      <c r="Z22" s="174" t="s">
        <v>146</v>
      </c>
      <c r="AA22" s="64" t="s">
        <v>142</v>
      </c>
      <c r="AB22" s="175" t="s">
        <v>146</v>
      </c>
    </row>
    <row r="23" spans="1:29" ht="18.95" customHeight="1" x14ac:dyDescent="0.25">
      <c r="A23" s="43"/>
      <c r="B23" s="187"/>
      <c r="C23" s="188" t="s">
        <v>145</v>
      </c>
      <c r="D23" s="256"/>
      <c r="E23" s="63"/>
      <c r="F23" s="257"/>
      <c r="G23" s="256"/>
      <c r="H23" s="63"/>
      <c r="I23" s="257"/>
      <c r="J23" s="256"/>
      <c r="K23" s="63"/>
      <c r="L23" s="257"/>
      <c r="M23" s="256" t="s">
        <v>155</v>
      </c>
      <c r="N23" s="63" t="s">
        <v>142</v>
      </c>
      <c r="O23" s="257" t="s">
        <v>142</v>
      </c>
      <c r="P23" s="3"/>
      <c r="Q23" s="256"/>
      <c r="R23" s="63"/>
      <c r="S23" s="257"/>
      <c r="T23" s="256"/>
      <c r="U23" s="63"/>
      <c r="V23" s="257"/>
      <c r="W23" s="256"/>
      <c r="X23" s="63"/>
      <c r="Y23" s="257"/>
      <c r="Z23" s="256" t="s">
        <v>141</v>
      </c>
      <c r="AA23" s="63" t="s">
        <v>155</v>
      </c>
      <c r="AB23" s="257" t="s">
        <v>141</v>
      </c>
    </row>
    <row r="24" spans="1:29" ht="18.95" customHeight="1" x14ac:dyDescent="0.25">
      <c r="A24" s="43"/>
      <c r="B24" s="185"/>
      <c r="C24" s="186" t="s">
        <v>147</v>
      </c>
      <c r="D24" s="174"/>
      <c r="E24" s="64"/>
      <c r="F24" s="175"/>
      <c r="G24" s="174"/>
      <c r="H24" s="64"/>
      <c r="I24" s="175"/>
      <c r="J24" s="174"/>
      <c r="K24" s="64"/>
      <c r="L24" s="175"/>
      <c r="M24" s="174" t="s">
        <v>155</v>
      </c>
      <c r="N24" s="64" t="s">
        <v>142</v>
      </c>
      <c r="O24" s="175" t="s">
        <v>146</v>
      </c>
      <c r="P24" s="3"/>
      <c r="Q24" s="174"/>
      <c r="R24" s="64"/>
      <c r="S24" s="175"/>
      <c r="T24" s="174"/>
      <c r="U24" s="64"/>
      <c r="V24" s="175"/>
      <c r="W24" s="174"/>
      <c r="X24" s="64"/>
      <c r="Y24" s="175"/>
      <c r="Z24" s="174" t="s">
        <v>141</v>
      </c>
      <c r="AA24" s="64" t="s">
        <v>155</v>
      </c>
      <c r="AB24" s="175" t="s">
        <v>141</v>
      </c>
    </row>
    <row r="25" spans="1:29" ht="18.95" customHeight="1" x14ac:dyDescent="0.2">
      <c r="A25" s="44"/>
      <c r="B25" s="187"/>
      <c r="C25" s="188" t="s">
        <v>148</v>
      </c>
      <c r="D25" s="256"/>
      <c r="E25" s="63"/>
      <c r="F25" s="257"/>
      <c r="G25" s="256"/>
      <c r="H25" s="63"/>
      <c r="I25" s="257"/>
      <c r="J25" s="256"/>
      <c r="K25" s="63"/>
      <c r="L25" s="257"/>
      <c r="M25" s="256" t="s">
        <v>146</v>
      </c>
      <c r="N25" s="63" t="s">
        <v>142</v>
      </c>
      <c r="O25" s="257" t="s">
        <v>142</v>
      </c>
      <c r="P25" s="3"/>
      <c r="Q25" s="256"/>
      <c r="R25" s="63"/>
      <c r="S25" s="257"/>
      <c r="T25" s="256"/>
      <c r="U25" s="63"/>
      <c r="V25" s="257"/>
      <c r="W25" s="256"/>
      <c r="X25" s="63"/>
      <c r="Y25" s="257"/>
      <c r="Z25" s="256" t="s">
        <v>146</v>
      </c>
      <c r="AA25" s="63" t="s">
        <v>143</v>
      </c>
      <c r="AB25" s="257" t="s">
        <v>146</v>
      </c>
    </row>
    <row r="26" spans="1:29" ht="18.95" customHeight="1" x14ac:dyDescent="0.2">
      <c r="A26" s="44"/>
      <c r="B26" s="189"/>
      <c r="C26" s="190" t="s">
        <v>149</v>
      </c>
      <c r="D26" s="176"/>
      <c r="E26" s="177"/>
      <c r="F26" s="178"/>
      <c r="G26" s="176"/>
      <c r="H26" s="177"/>
      <c r="I26" s="178"/>
      <c r="J26" s="176"/>
      <c r="K26" s="177"/>
      <c r="L26" s="178"/>
      <c r="M26" s="176" t="s">
        <v>146</v>
      </c>
      <c r="N26" s="177" t="s">
        <v>142</v>
      </c>
      <c r="O26" s="178" t="s">
        <v>142</v>
      </c>
      <c r="P26" s="126"/>
      <c r="Q26" s="176"/>
      <c r="R26" s="177"/>
      <c r="S26" s="178"/>
      <c r="T26" s="176"/>
      <c r="U26" s="177"/>
      <c r="V26" s="178"/>
      <c r="W26" s="176"/>
      <c r="X26" s="177"/>
      <c r="Y26" s="178"/>
      <c r="Z26" s="176" t="s">
        <v>155</v>
      </c>
      <c r="AA26" s="177" t="s">
        <v>143</v>
      </c>
      <c r="AB26" s="178" t="s">
        <v>146</v>
      </c>
    </row>
    <row r="27" spans="1:29" ht="21.95" customHeight="1" x14ac:dyDescent="0.2">
      <c r="A27" s="76"/>
      <c r="B27" s="78"/>
      <c r="C27" s="78"/>
      <c r="D27" s="77"/>
      <c r="E27" s="77"/>
      <c r="F27" s="77"/>
      <c r="G27" s="77"/>
      <c r="H27" s="77"/>
      <c r="I27" s="77"/>
      <c r="J27" s="77"/>
      <c r="K27" s="77"/>
      <c r="L27" s="77"/>
      <c r="M27" s="77"/>
      <c r="N27" s="77"/>
      <c r="O27" s="77"/>
      <c r="P27" s="79"/>
      <c r="Q27" s="77"/>
      <c r="R27" s="77"/>
      <c r="S27" s="77"/>
      <c r="T27" s="77"/>
      <c r="U27" s="77"/>
      <c r="V27" s="77"/>
      <c r="W27" s="77"/>
      <c r="X27" s="77"/>
      <c r="Y27" s="77"/>
      <c r="Z27" s="77"/>
      <c r="AA27" s="77"/>
      <c r="AB27" s="77"/>
      <c r="AC27" s="1"/>
    </row>
    <row r="28" spans="1:29" ht="18.95" customHeight="1" x14ac:dyDescent="0.25">
      <c r="A28" s="76"/>
      <c r="B28" s="541" t="s">
        <v>58</v>
      </c>
      <c r="C28" s="541"/>
      <c r="D28" s="541"/>
      <c r="E28" s="541"/>
      <c r="F28" s="541"/>
      <c r="G28" s="541"/>
      <c r="H28" s="541"/>
      <c r="I28" s="541"/>
      <c r="J28" s="541"/>
      <c r="K28" s="541"/>
      <c r="L28" s="541"/>
      <c r="M28" s="541"/>
      <c r="N28" s="541"/>
      <c r="O28" s="541"/>
      <c r="P28" s="249"/>
      <c r="Q28" s="538"/>
      <c r="R28" s="538"/>
      <c r="S28" s="538"/>
      <c r="T28" s="538"/>
      <c r="U28" s="538"/>
      <c r="V28" s="538"/>
      <c r="W28" s="538"/>
      <c r="X28" s="538"/>
      <c r="Y28" s="538"/>
      <c r="Z28" s="538"/>
      <c r="AA28" s="538"/>
      <c r="AB28" s="538"/>
      <c r="AC28" s="1"/>
    </row>
    <row r="29" spans="1:29" ht="18.95" customHeight="1" x14ac:dyDescent="0.25">
      <c r="A29" s="43"/>
      <c r="B29" s="183">
        <v>2022</v>
      </c>
      <c r="C29" s="184"/>
      <c r="D29" s="260"/>
      <c r="E29" s="261"/>
      <c r="F29" s="262"/>
      <c r="G29" s="260"/>
      <c r="H29" s="261"/>
      <c r="I29" s="262"/>
      <c r="J29" s="260"/>
      <c r="K29" s="261"/>
      <c r="L29" s="262"/>
      <c r="M29" s="260" t="s">
        <v>146</v>
      </c>
      <c r="N29" s="261" t="s">
        <v>142</v>
      </c>
      <c r="O29" s="262" t="s">
        <v>143</v>
      </c>
      <c r="P29" s="3"/>
      <c r="Q29" s="260"/>
      <c r="R29" s="261"/>
      <c r="S29" s="262"/>
      <c r="T29" s="260"/>
      <c r="U29" s="261"/>
      <c r="V29" s="262"/>
      <c r="W29" s="260"/>
      <c r="X29" s="261"/>
      <c r="Y29" s="262"/>
      <c r="Z29" s="260" t="s">
        <v>155</v>
      </c>
      <c r="AA29" s="261" t="s">
        <v>141</v>
      </c>
      <c r="AB29" s="262" t="s">
        <v>155</v>
      </c>
    </row>
    <row r="30" spans="1:29" ht="18.95" customHeight="1" x14ac:dyDescent="0.25">
      <c r="A30" s="43"/>
      <c r="B30" s="185">
        <v>2023</v>
      </c>
      <c r="C30" s="186"/>
      <c r="D30" s="174"/>
      <c r="E30" s="64"/>
      <c r="F30" s="175"/>
      <c r="G30" s="174"/>
      <c r="H30" s="64"/>
      <c r="I30" s="175"/>
      <c r="J30" s="174"/>
      <c r="K30" s="64"/>
      <c r="L30" s="175"/>
      <c r="M30" s="174" t="s">
        <v>155</v>
      </c>
      <c r="N30" s="64" t="s">
        <v>142</v>
      </c>
      <c r="O30" s="175" t="s">
        <v>142</v>
      </c>
      <c r="P30" s="3"/>
      <c r="Q30" s="174"/>
      <c r="R30" s="64"/>
      <c r="S30" s="175"/>
      <c r="T30" s="174"/>
      <c r="U30" s="64"/>
      <c r="V30" s="175"/>
      <c r="W30" s="174"/>
      <c r="X30" s="64"/>
      <c r="Y30" s="175"/>
      <c r="Z30" s="174" t="s">
        <v>146</v>
      </c>
      <c r="AA30" s="64" t="s">
        <v>143</v>
      </c>
      <c r="AB30" s="175" t="s">
        <v>143</v>
      </c>
    </row>
    <row r="31" spans="1:29" ht="18.95" customHeight="1" x14ac:dyDescent="0.25">
      <c r="A31" s="43"/>
      <c r="B31" s="258">
        <v>2024</v>
      </c>
      <c r="C31" s="259"/>
      <c r="D31" s="263"/>
      <c r="E31" s="264"/>
      <c r="F31" s="265"/>
      <c r="G31" s="263"/>
      <c r="H31" s="264"/>
      <c r="I31" s="265"/>
      <c r="J31" s="263"/>
      <c r="K31" s="264"/>
      <c r="L31" s="265"/>
      <c r="M31" s="263" t="s">
        <v>155</v>
      </c>
      <c r="N31" s="264" t="s">
        <v>142</v>
      </c>
      <c r="O31" s="265" t="s">
        <v>142</v>
      </c>
      <c r="P31" s="126"/>
      <c r="Q31" s="263"/>
      <c r="R31" s="264"/>
      <c r="S31" s="265"/>
      <c r="T31" s="263"/>
      <c r="U31" s="264"/>
      <c r="V31" s="265"/>
      <c r="W31" s="263"/>
      <c r="X31" s="264"/>
      <c r="Y31" s="265"/>
      <c r="Z31" s="263" t="s">
        <v>141</v>
      </c>
      <c r="AA31" s="264" t="s">
        <v>142</v>
      </c>
      <c r="AB31" s="265" t="s">
        <v>155</v>
      </c>
    </row>
    <row r="32" spans="1:29" ht="21.95" customHeight="1" x14ac:dyDescent="0.2">
      <c r="B32" s="31"/>
      <c r="C32"/>
      <c r="D32" s="41"/>
      <c r="E32" s="41"/>
      <c r="F32" s="41"/>
      <c r="G32" s="41"/>
      <c r="H32" s="41"/>
      <c r="I32" s="41"/>
      <c r="J32" s="41"/>
      <c r="K32" s="41"/>
      <c r="L32" s="41"/>
      <c r="M32" s="41"/>
      <c r="N32" s="41"/>
      <c r="O32" s="41"/>
      <c r="P32" s="3"/>
      <c r="Q32" s="3"/>
      <c r="R32" s="3"/>
      <c r="S32" s="3"/>
      <c r="T32" s="3"/>
      <c r="U32" s="3"/>
      <c r="V32" s="3"/>
      <c r="W32" s="3"/>
      <c r="X32" s="3"/>
      <c r="Y32" s="3"/>
      <c r="Z32" s="3"/>
      <c r="AA32" s="3"/>
      <c r="AB32" s="3"/>
    </row>
    <row r="33" spans="1:42" ht="18.95" customHeight="1" x14ac:dyDescent="0.25">
      <c r="A33" s="76"/>
      <c r="B33" s="540" t="s">
        <v>43</v>
      </c>
      <c r="C33" s="540"/>
      <c r="D33" s="540"/>
      <c r="E33" s="540"/>
      <c r="F33" s="540"/>
      <c r="G33" s="540"/>
      <c r="H33" s="540"/>
      <c r="I33" s="540"/>
      <c r="J33" s="540"/>
      <c r="K33" s="540"/>
      <c r="L33" s="540"/>
      <c r="M33" s="540"/>
      <c r="N33" s="540"/>
      <c r="O33" s="540"/>
      <c r="P33" s="249"/>
      <c r="Q33" s="538"/>
      <c r="R33" s="538"/>
      <c r="S33" s="538"/>
      <c r="T33" s="538"/>
      <c r="U33" s="538"/>
      <c r="V33" s="538"/>
      <c r="W33" s="538"/>
      <c r="X33" s="538"/>
      <c r="Y33" s="538"/>
      <c r="Z33" s="538"/>
      <c r="AA33" s="538"/>
      <c r="AB33" s="538"/>
      <c r="AC33" s="1"/>
    </row>
    <row r="34" spans="1:42" ht="18.95" customHeight="1" x14ac:dyDescent="0.25">
      <c r="A34" s="43"/>
      <c r="B34" s="183">
        <v>2022</v>
      </c>
      <c r="C34" s="184"/>
      <c r="D34" s="260"/>
      <c r="E34" s="261"/>
      <c r="F34" s="262"/>
      <c r="G34" s="260"/>
      <c r="H34" s="261"/>
      <c r="I34" s="262"/>
      <c r="J34" s="260"/>
      <c r="K34" s="261"/>
      <c r="L34" s="262"/>
      <c r="M34" s="260" t="s">
        <v>142</v>
      </c>
      <c r="N34" s="261" t="s">
        <v>142</v>
      </c>
      <c r="O34" s="262" t="s">
        <v>142</v>
      </c>
      <c r="P34" s="3"/>
      <c r="Q34" s="260"/>
      <c r="R34" s="261"/>
      <c r="S34" s="262"/>
      <c r="T34" s="260"/>
      <c r="U34" s="261"/>
      <c r="V34" s="262"/>
      <c r="W34" s="260"/>
      <c r="X34" s="261"/>
      <c r="Y34" s="262"/>
      <c r="Z34" s="260" t="s">
        <v>142</v>
      </c>
      <c r="AA34" s="261" t="s">
        <v>143</v>
      </c>
      <c r="AB34" s="262" t="s">
        <v>142</v>
      </c>
    </row>
    <row r="35" spans="1:42" ht="18.95" customHeight="1" x14ac:dyDescent="0.25">
      <c r="A35" s="43"/>
      <c r="B35" s="185">
        <v>2023</v>
      </c>
      <c r="C35" s="186"/>
      <c r="D35" s="174"/>
      <c r="E35" s="64"/>
      <c r="F35" s="175"/>
      <c r="G35" s="174"/>
      <c r="H35" s="64"/>
      <c r="I35" s="175"/>
      <c r="J35" s="174"/>
      <c r="K35" s="64"/>
      <c r="L35" s="175"/>
      <c r="M35" s="174" t="s">
        <v>143</v>
      </c>
      <c r="N35" s="64" t="s">
        <v>142</v>
      </c>
      <c r="O35" s="175" t="s">
        <v>142</v>
      </c>
      <c r="P35" s="3"/>
      <c r="Q35" s="174"/>
      <c r="R35" s="64"/>
      <c r="S35" s="175"/>
      <c r="T35" s="174"/>
      <c r="U35" s="64"/>
      <c r="V35" s="175"/>
      <c r="W35" s="174"/>
      <c r="X35" s="64"/>
      <c r="Y35" s="175"/>
      <c r="Z35" s="174" t="s">
        <v>157</v>
      </c>
      <c r="AA35" s="64" t="s">
        <v>143</v>
      </c>
      <c r="AB35" s="175" t="s">
        <v>157</v>
      </c>
    </row>
    <row r="36" spans="1:42" ht="18.95" customHeight="1" x14ac:dyDescent="0.25">
      <c r="A36" s="43"/>
      <c r="B36" s="258">
        <v>2024</v>
      </c>
      <c r="C36" s="259"/>
      <c r="D36" s="263"/>
      <c r="E36" s="264"/>
      <c r="F36" s="265"/>
      <c r="G36" s="263"/>
      <c r="H36" s="264"/>
      <c r="I36" s="265"/>
      <c r="J36" s="263"/>
      <c r="K36" s="264"/>
      <c r="L36" s="265"/>
      <c r="M36" s="263" t="s">
        <v>155</v>
      </c>
      <c r="N36" s="264" t="s">
        <v>142</v>
      </c>
      <c r="O36" s="265" t="s">
        <v>142</v>
      </c>
      <c r="P36" s="126"/>
      <c r="Q36" s="263"/>
      <c r="R36" s="264"/>
      <c r="S36" s="265"/>
      <c r="T36" s="263"/>
      <c r="U36" s="264"/>
      <c r="V36" s="265"/>
      <c r="W36" s="263"/>
      <c r="X36" s="264"/>
      <c r="Y36" s="265"/>
      <c r="Z36" s="263" t="s">
        <v>141</v>
      </c>
      <c r="AA36" s="264" t="s">
        <v>146</v>
      </c>
      <c r="AB36" s="265" t="s">
        <v>155</v>
      </c>
    </row>
    <row r="37" spans="1:42" ht="21.95" customHeight="1" x14ac:dyDescent="0.2">
      <c r="B37" s="31"/>
      <c r="C37"/>
      <c r="D37" s="41"/>
      <c r="E37" s="41"/>
      <c r="F37" s="41"/>
      <c r="G37" s="41"/>
      <c r="H37" s="41"/>
      <c r="I37" s="41"/>
      <c r="J37" s="41"/>
      <c r="K37" s="41"/>
      <c r="L37" s="41"/>
      <c r="M37" s="41"/>
      <c r="N37" s="41"/>
      <c r="O37" s="41"/>
      <c r="P37" s="3"/>
      <c r="Q37" s="3"/>
      <c r="R37" s="3"/>
      <c r="S37" s="3"/>
      <c r="T37" s="3"/>
      <c r="U37" s="3"/>
      <c r="V37" s="3"/>
      <c r="W37" s="3"/>
      <c r="X37" s="3"/>
      <c r="Y37" s="3"/>
      <c r="Z37" s="3"/>
      <c r="AA37" s="3"/>
      <c r="AB37" s="3"/>
    </row>
    <row r="38" spans="1:42" ht="18.95" customHeight="1" x14ac:dyDescent="0.25">
      <c r="A38" s="76"/>
      <c r="B38" s="540" t="s">
        <v>44</v>
      </c>
      <c r="C38" s="540"/>
      <c r="D38" s="540"/>
      <c r="E38" s="540"/>
      <c r="F38" s="540"/>
      <c r="G38" s="540"/>
      <c r="H38" s="540"/>
      <c r="I38" s="540"/>
      <c r="J38" s="540"/>
      <c r="K38" s="540"/>
      <c r="L38" s="540"/>
      <c r="M38" s="540"/>
      <c r="N38" s="540"/>
      <c r="O38" s="540"/>
      <c r="P38" s="249"/>
      <c r="Q38" s="538"/>
      <c r="R38" s="538"/>
      <c r="S38" s="538"/>
      <c r="T38" s="538"/>
      <c r="U38" s="538"/>
      <c r="V38" s="538"/>
      <c r="W38" s="538"/>
      <c r="X38" s="538"/>
      <c r="Y38" s="538"/>
      <c r="Z38" s="538"/>
      <c r="AA38" s="538"/>
      <c r="AB38" s="538"/>
      <c r="AC38" s="1"/>
    </row>
    <row r="39" spans="1:42" ht="18.95" customHeight="1" x14ac:dyDescent="0.25">
      <c r="A39" s="43"/>
      <c r="B39" s="183">
        <v>2022</v>
      </c>
      <c r="C39" s="184"/>
      <c r="D39" s="260"/>
      <c r="E39" s="261"/>
      <c r="F39" s="262"/>
      <c r="G39" s="260"/>
      <c r="H39" s="261"/>
      <c r="I39" s="262"/>
      <c r="J39" s="260"/>
      <c r="K39" s="261"/>
      <c r="L39" s="262"/>
      <c r="M39" s="260" t="s">
        <v>146</v>
      </c>
      <c r="N39" s="261" t="s">
        <v>142</v>
      </c>
      <c r="O39" s="262" t="s">
        <v>143</v>
      </c>
      <c r="P39" s="3"/>
      <c r="Q39" s="260"/>
      <c r="R39" s="261"/>
      <c r="S39" s="262"/>
      <c r="T39" s="260"/>
      <c r="U39" s="261"/>
      <c r="V39" s="262"/>
      <c r="W39" s="260"/>
      <c r="X39" s="261"/>
      <c r="Y39" s="262"/>
      <c r="Z39" s="260" t="s">
        <v>155</v>
      </c>
      <c r="AA39" s="261" t="s">
        <v>141</v>
      </c>
      <c r="AB39" s="262" t="s">
        <v>155</v>
      </c>
    </row>
    <row r="40" spans="1:42" ht="18.95" customHeight="1" x14ac:dyDescent="0.25">
      <c r="A40" s="43"/>
      <c r="B40" s="185">
        <v>2023</v>
      </c>
      <c r="C40" s="186"/>
      <c r="D40" s="174"/>
      <c r="E40" s="64"/>
      <c r="F40" s="175"/>
      <c r="G40" s="174"/>
      <c r="H40" s="64"/>
      <c r="I40" s="175"/>
      <c r="J40" s="174"/>
      <c r="K40" s="64"/>
      <c r="L40" s="175"/>
      <c r="M40" s="174" t="s">
        <v>155</v>
      </c>
      <c r="N40" s="64" t="s">
        <v>142</v>
      </c>
      <c r="O40" s="175" t="s">
        <v>142</v>
      </c>
      <c r="P40" s="3"/>
      <c r="Q40" s="174"/>
      <c r="R40" s="64"/>
      <c r="S40" s="175"/>
      <c r="T40" s="174"/>
      <c r="U40" s="64"/>
      <c r="V40" s="175"/>
      <c r="W40" s="174"/>
      <c r="X40" s="64"/>
      <c r="Y40" s="175"/>
      <c r="Z40" s="174" t="s">
        <v>146</v>
      </c>
      <c r="AA40" s="64" t="s">
        <v>143</v>
      </c>
      <c r="AB40" s="175" t="s">
        <v>143</v>
      </c>
    </row>
    <row r="41" spans="1:42" ht="18.95" customHeight="1" x14ac:dyDescent="0.25">
      <c r="A41" s="43"/>
      <c r="B41" s="258">
        <v>2024</v>
      </c>
      <c r="C41" s="259"/>
      <c r="D41" s="263"/>
      <c r="E41" s="264"/>
      <c r="F41" s="265"/>
      <c r="G41" s="263"/>
      <c r="H41" s="264"/>
      <c r="I41" s="265"/>
      <c r="J41" s="263"/>
      <c r="K41" s="264"/>
      <c r="L41" s="265"/>
      <c r="M41" s="263" t="s">
        <v>155</v>
      </c>
      <c r="N41" s="264" t="s">
        <v>142</v>
      </c>
      <c r="O41" s="265" t="s">
        <v>142</v>
      </c>
      <c r="P41" s="126"/>
      <c r="Q41" s="263"/>
      <c r="R41" s="264"/>
      <c r="S41" s="265"/>
      <c r="T41" s="263"/>
      <c r="U41" s="264"/>
      <c r="V41" s="265"/>
      <c r="W41" s="263"/>
      <c r="X41" s="264"/>
      <c r="Y41" s="265"/>
      <c r="Z41" s="263" t="s">
        <v>141</v>
      </c>
      <c r="AA41" s="264" t="s">
        <v>142</v>
      </c>
      <c r="AB41" s="265" t="s">
        <v>155</v>
      </c>
    </row>
    <row r="42" spans="1:42" ht="12" customHeight="1" x14ac:dyDescent="0.2">
      <c r="B42" s="31"/>
      <c r="C42"/>
      <c r="D42" s="41"/>
      <c r="E42" s="41"/>
      <c r="F42" s="41"/>
      <c r="G42" s="41"/>
      <c r="H42" s="41"/>
      <c r="I42" s="41"/>
      <c r="J42" s="41"/>
      <c r="K42" s="41"/>
      <c r="L42" s="41"/>
      <c r="M42" s="41"/>
      <c r="N42" s="41"/>
      <c r="O42" s="41"/>
      <c r="P42" s="3"/>
      <c r="Q42" s="3"/>
      <c r="R42" s="3"/>
      <c r="S42" s="3"/>
      <c r="T42" s="3"/>
      <c r="U42" s="3"/>
      <c r="V42" s="3"/>
      <c r="W42" s="3"/>
      <c r="X42" s="3"/>
      <c r="Y42" s="3"/>
      <c r="Z42" s="3"/>
      <c r="AA42" s="3"/>
      <c r="AB42" s="3"/>
      <c r="AP42" s="151"/>
    </row>
    <row r="43" spans="1:42" ht="39.950000000000003" customHeight="1" x14ac:dyDescent="0.2">
      <c r="B43" s="537" t="s">
        <v>106</v>
      </c>
      <c r="C43" s="537"/>
      <c r="D43" s="537"/>
      <c r="E43" s="537"/>
      <c r="F43" s="537"/>
      <c r="G43" s="537"/>
      <c r="H43" s="537"/>
      <c r="I43" s="537"/>
      <c r="J43" s="537"/>
      <c r="K43" s="537"/>
      <c r="L43" s="537"/>
      <c r="M43" s="537"/>
      <c r="N43" s="537"/>
      <c r="O43" s="537"/>
      <c r="P43" s="537"/>
      <c r="Q43" s="537"/>
      <c r="R43" s="537"/>
      <c r="S43" s="537"/>
      <c r="T43" s="537"/>
      <c r="U43" s="537"/>
      <c r="V43" s="537"/>
      <c r="W43" s="537"/>
      <c r="X43" s="537"/>
      <c r="Y43" s="537"/>
      <c r="Z43" s="537"/>
      <c r="AA43" s="537"/>
      <c r="AB43" s="537"/>
      <c r="AP43" s="151"/>
    </row>
    <row r="44" spans="1:42" ht="12" customHeight="1" x14ac:dyDescent="0.25">
      <c r="Z44" s="40"/>
      <c r="AA44" s="150"/>
      <c r="AB44" s="150"/>
      <c r="AP44" s="151"/>
    </row>
    <row r="45" spans="1:42" ht="12" customHeight="1" x14ac:dyDescent="0.2">
      <c r="AP45" s="151"/>
    </row>
    <row r="46" spans="1:42" s="151" customFormat="1" x14ac:dyDescent="0.2">
      <c r="A46"/>
    </row>
    <row r="47" spans="1:42" s="151" customFormat="1" x14ac:dyDescent="0.2"/>
    <row r="48" spans="1:42" s="151" customFormat="1" x14ac:dyDescent="0.2"/>
    <row r="49" s="151" customFormat="1" x14ac:dyDescent="0.2"/>
    <row r="50" s="151" customFormat="1" x14ac:dyDescent="0.2"/>
    <row r="51" s="151" customFormat="1" x14ac:dyDescent="0.2"/>
    <row r="52" s="151" customFormat="1" x14ac:dyDescent="0.2"/>
    <row r="53" s="151" customFormat="1" x14ac:dyDescent="0.2"/>
    <row r="54" s="151" customFormat="1" x14ac:dyDescent="0.2"/>
    <row r="55" s="151" customFormat="1" x14ac:dyDescent="0.2"/>
    <row r="56" s="151" customFormat="1" x14ac:dyDescent="0.2"/>
    <row r="57" s="151" customFormat="1" x14ac:dyDescent="0.2"/>
    <row r="58" s="151" customFormat="1" x14ac:dyDescent="0.2"/>
    <row r="59" s="151" customFormat="1" x14ac:dyDescent="0.2"/>
    <row r="60" s="151" customFormat="1" x14ac:dyDescent="0.2"/>
    <row r="61" s="151" customFormat="1" x14ac:dyDescent="0.2"/>
    <row r="62" s="151" customFormat="1" x14ac:dyDescent="0.2"/>
    <row r="63" s="151" customFormat="1" x14ac:dyDescent="0.2"/>
    <row r="64" s="151" customFormat="1" x14ac:dyDescent="0.2"/>
    <row r="65" s="151" customFormat="1" x14ac:dyDescent="0.2"/>
    <row r="66" s="151" customFormat="1" x14ac:dyDescent="0.2"/>
    <row r="67" s="151" customFormat="1" x14ac:dyDescent="0.2"/>
    <row r="68" s="151" customFormat="1" x14ac:dyDescent="0.2"/>
    <row r="69" s="151" customFormat="1" x14ac:dyDescent="0.2"/>
    <row r="70" s="151" customFormat="1" x14ac:dyDescent="0.2"/>
    <row r="71" s="151" customFormat="1" x14ac:dyDescent="0.2"/>
    <row r="72" s="151" customFormat="1" x14ac:dyDescent="0.2"/>
    <row r="73" s="151" customFormat="1" x14ac:dyDescent="0.2"/>
    <row r="74" s="151" customFormat="1" x14ac:dyDescent="0.2"/>
    <row r="75" s="151" customFormat="1" x14ac:dyDescent="0.2"/>
    <row r="76" s="151" customFormat="1" x14ac:dyDescent="0.2"/>
    <row r="77" s="151" customFormat="1" x14ac:dyDescent="0.2"/>
    <row r="78" s="151" customFormat="1" x14ac:dyDescent="0.2"/>
  </sheetData>
  <mergeCells count="21">
    <mergeCell ref="B2:AB2"/>
    <mergeCell ref="Q6:AB6"/>
    <mergeCell ref="D6:O6"/>
    <mergeCell ref="B4:AB4"/>
    <mergeCell ref="B3:AB3"/>
    <mergeCell ref="B43:AB43"/>
    <mergeCell ref="T7:V7"/>
    <mergeCell ref="W7:Y7"/>
    <mergeCell ref="Z7:AB7"/>
    <mergeCell ref="B38:O38"/>
    <mergeCell ref="Q28:AB28"/>
    <mergeCell ref="Q7:S7"/>
    <mergeCell ref="Q33:AB33"/>
    <mergeCell ref="G7:I7"/>
    <mergeCell ref="B33:O33"/>
    <mergeCell ref="B8:C8"/>
    <mergeCell ref="Q38:AB38"/>
    <mergeCell ref="M7:O7"/>
    <mergeCell ref="B28:O28"/>
    <mergeCell ref="J7:L7"/>
    <mergeCell ref="D7:F7"/>
  </mergeCells>
  <phoneticPr fontId="0" type="noConversion"/>
  <printOptions horizontalCentered="1" verticalCentered="1"/>
  <pageMargins left="0.25" right="0.25" top="0.25" bottom="0.25" header="0" footer="0"/>
  <pageSetup scale="66" orientation="landscape" r:id="rId1"/>
  <headerFooter alignWithMargins="0"/>
  <rowBreaks count="1" manualBreakCount="1">
    <brk id="46" max="16383" man="1"/>
  </rowBreaks>
  <colBreaks count="1" manualBreakCount="1">
    <brk id="30"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2">
    <pageSetUpPr fitToPage="1"/>
  </sheetPr>
  <dimension ref="A1:AP94"/>
  <sheetViews>
    <sheetView showGridLines="0" zoomScale="85" workbookViewId="0"/>
  </sheetViews>
  <sheetFormatPr defaultRowHeight="12.75" x14ac:dyDescent="0.2"/>
  <cols>
    <col min="1" max="1" width="2.7109375" customWidth="1"/>
    <col min="2" max="2" width="6.7109375" customWidth="1"/>
    <col min="3" max="3" width="6.140625" style="23" customWidth="1"/>
    <col min="4" max="15" width="7.42578125" customWidth="1"/>
    <col min="16" max="16" width="1.42578125" customWidth="1"/>
    <col min="17" max="28" width="7.42578125" customWidth="1"/>
    <col min="29" max="29" width="3.5703125" customWidth="1"/>
    <col min="30" max="42" width="9.140625" style="151" customWidth="1"/>
  </cols>
  <sheetData>
    <row r="1" spans="1:29" ht="30" x14ac:dyDescent="0.2">
      <c r="A1" s="62"/>
      <c r="B1" s="365" t="s">
        <v>118</v>
      </c>
      <c r="Y1" s="3"/>
      <c r="AB1" s="386"/>
    </row>
    <row r="2" spans="1:29" ht="15" customHeight="1" x14ac:dyDescent="0.2">
      <c r="A2" s="8"/>
      <c r="B2" s="8" t="s">
        <v>130</v>
      </c>
    </row>
    <row r="3" spans="1:29" ht="17.100000000000001" customHeight="1" x14ac:dyDescent="0.2">
      <c r="A3" s="8"/>
      <c r="B3" s="8" t="s">
        <v>131</v>
      </c>
      <c r="R3" s="548" t="s">
        <v>202</v>
      </c>
      <c r="S3" s="548"/>
      <c r="T3" s="548"/>
      <c r="U3" s="548"/>
      <c r="V3" s="548"/>
      <c r="W3" s="548"/>
      <c r="X3" s="548"/>
      <c r="Y3" s="548"/>
      <c r="Z3" s="548"/>
      <c r="AA3" s="548"/>
      <c r="AB3" s="548"/>
    </row>
    <row r="4" spans="1:29" ht="19.5" customHeight="1" x14ac:dyDescent="0.2">
      <c r="B4" s="142" t="s">
        <v>132</v>
      </c>
      <c r="C4" s="3"/>
      <c r="D4" s="3"/>
      <c r="E4" s="3"/>
      <c r="F4" s="3"/>
      <c r="G4" s="3"/>
      <c r="H4" s="143"/>
      <c r="I4" s="143"/>
      <c r="J4" s="143"/>
      <c r="K4" s="143"/>
      <c r="L4" s="143"/>
      <c r="M4" s="143"/>
      <c r="N4" s="143"/>
      <c r="O4" s="143"/>
      <c r="P4" s="143"/>
      <c r="Q4" s="143"/>
      <c r="R4" s="143"/>
      <c r="S4" s="143"/>
      <c r="T4" s="143"/>
    </row>
    <row r="5" spans="1:29" ht="12.75" customHeight="1" x14ac:dyDescent="0.2"/>
    <row r="6" spans="1:29" ht="15.75" x14ac:dyDescent="0.25">
      <c r="D6" s="549" t="s">
        <v>41</v>
      </c>
      <c r="E6" s="549"/>
      <c r="F6" s="549"/>
      <c r="G6" s="549"/>
      <c r="H6" s="549"/>
      <c r="I6" s="549"/>
      <c r="J6" s="549"/>
      <c r="K6" s="549"/>
      <c r="L6" s="549"/>
      <c r="M6" s="549"/>
      <c r="N6" s="549"/>
      <c r="O6" s="549"/>
      <c r="Q6" s="542" t="s">
        <v>68</v>
      </c>
      <c r="R6" s="542"/>
      <c r="S6" s="542"/>
      <c r="T6" s="542"/>
      <c r="U6" s="542"/>
      <c r="V6" s="542"/>
      <c r="W6" s="542"/>
      <c r="X6" s="542"/>
      <c r="Y6" s="542"/>
      <c r="Z6" s="542"/>
      <c r="AA6" s="542"/>
      <c r="AB6" s="542"/>
    </row>
    <row r="7" spans="1:29" ht="15.75" x14ac:dyDescent="0.25">
      <c r="D7" s="539" t="s">
        <v>11</v>
      </c>
      <c r="E7" s="539"/>
      <c r="F7" s="539"/>
      <c r="G7" s="539" t="s">
        <v>13</v>
      </c>
      <c r="H7" s="539"/>
      <c r="I7" s="539"/>
      <c r="J7" s="539" t="s">
        <v>14</v>
      </c>
      <c r="K7" s="539"/>
      <c r="L7" s="539"/>
      <c r="M7" s="539" t="s">
        <v>12</v>
      </c>
      <c r="N7" s="539"/>
      <c r="O7" s="539"/>
      <c r="Q7" s="539" t="s">
        <v>11</v>
      </c>
      <c r="R7" s="539"/>
      <c r="S7" s="539"/>
      <c r="T7" s="539" t="s">
        <v>13</v>
      </c>
      <c r="U7" s="539"/>
      <c r="V7" s="539"/>
      <c r="W7" s="539" t="s">
        <v>14</v>
      </c>
      <c r="X7" s="539"/>
      <c r="Y7" s="539"/>
      <c r="Z7" s="539" t="s">
        <v>12</v>
      </c>
      <c r="AA7" s="539"/>
      <c r="AB7" s="539"/>
    </row>
    <row r="8" spans="1:29" ht="27" customHeight="1" x14ac:dyDescent="0.25">
      <c r="A8" s="42"/>
      <c r="B8" s="550"/>
      <c r="C8" s="550"/>
      <c r="D8" s="250" t="s">
        <v>25</v>
      </c>
      <c r="E8" s="251" t="s">
        <v>15</v>
      </c>
      <c r="F8" s="252" t="s">
        <v>203</v>
      </c>
      <c r="G8" s="250" t="s">
        <v>25</v>
      </c>
      <c r="H8" s="251" t="s">
        <v>15</v>
      </c>
      <c r="I8" s="252" t="s">
        <v>203</v>
      </c>
      <c r="J8" s="250" t="s">
        <v>25</v>
      </c>
      <c r="K8" s="251" t="s">
        <v>15</v>
      </c>
      <c r="L8" s="252" t="s">
        <v>203</v>
      </c>
      <c r="M8" s="250" t="s">
        <v>25</v>
      </c>
      <c r="N8" s="251" t="s">
        <v>15</v>
      </c>
      <c r="O8" s="252" t="s">
        <v>203</v>
      </c>
      <c r="P8" s="45"/>
      <c r="Q8" s="250" t="s">
        <v>25</v>
      </c>
      <c r="R8" s="251" t="s">
        <v>15</v>
      </c>
      <c r="S8" s="252" t="s">
        <v>203</v>
      </c>
      <c r="T8" s="250" t="s">
        <v>25</v>
      </c>
      <c r="U8" s="251" t="s">
        <v>15</v>
      </c>
      <c r="V8" s="252" t="s">
        <v>203</v>
      </c>
      <c r="W8" s="250" t="s">
        <v>25</v>
      </c>
      <c r="X8" s="251" t="s">
        <v>15</v>
      </c>
      <c r="Y8" s="252" t="s">
        <v>203</v>
      </c>
      <c r="Z8" s="250" t="s">
        <v>25</v>
      </c>
      <c r="AA8" s="251" t="s">
        <v>15</v>
      </c>
      <c r="AB8" s="252" t="s">
        <v>203</v>
      </c>
    </row>
    <row r="9" spans="1:29" ht="6" customHeight="1" x14ac:dyDescent="0.2">
      <c r="A9" s="76"/>
      <c r="B9" s="78"/>
      <c r="C9" s="78"/>
      <c r="D9" s="77"/>
      <c r="E9" s="77"/>
      <c r="F9" s="77"/>
      <c r="G9" s="77"/>
      <c r="H9" s="77"/>
      <c r="I9" s="77"/>
      <c r="J9" s="77"/>
      <c r="K9" s="77"/>
      <c r="L9" s="77"/>
      <c r="M9" s="77"/>
      <c r="N9" s="77"/>
      <c r="O9" s="77"/>
      <c r="P9" s="79"/>
      <c r="Q9" s="77"/>
      <c r="R9" s="77"/>
      <c r="S9" s="77"/>
      <c r="T9" s="77"/>
      <c r="U9" s="77"/>
      <c r="V9" s="77"/>
      <c r="W9" s="77"/>
      <c r="X9" s="77"/>
      <c r="Y9" s="77"/>
      <c r="Z9" s="77"/>
      <c r="AA9" s="77"/>
      <c r="AB9" s="77"/>
      <c r="AC9" s="1"/>
    </row>
    <row r="10" spans="1:29" ht="18" customHeight="1" x14ac:dyDescent="0.25">
      <c r="A10" s="76"/>
      <c r="B10" s="541" t="s">
        <v>22</v>
      </c>
      <c r="C10" s="541"/>
      <c r="D10" s="541"/>
      <c r="E10" s="541"/>
      <c r="F10" s="541"/>
      <c r="G10" s="541"/>
      <c r="H10" s="541"/>
      <c r="I10" s="541"/>
      <c r="J10" s="541"/>
      <c r="K10" s="541"/>
      <c r="L10" s="541"/>
      <c r="M10" s="541"/>
      <c r="N10" s="541"/>
      <c r="O10" s="541"/>
      <c r="P10" s="249"/>
      <c r="Q10" s="538"/>
      <c r="R10" s="538"/>
      <c r="S10" s="538"/>
      <c r="T10" s="538"/>
      <c r="U10" s="538"/>
      <c r="V10" s="538"/>
      <c r="W10" s="538"/>
      <c r="X10" s="538"/>
      <c r="Y10" s="538"/>
      <c r="Z10" s="538"/>
      <c r="AA10" s="538"/>
      <c r="AB10" s="538"/>
      <c r="AC10" s="1"/>
    </row>
    <row r="11" spans="1:29" ht="18" customHeight="1" x14ac:dyDescent="0.25">
      <c r="A11" s="43"/>
      <c r="B11" s="556" t="s">
        <v>42</v>
      </c>
      <c r="C11" s="556"/>
      <c r="D11" s="260">
        <v>30</v>
      </c>
      <c r="E11" s="261"/>
      <c r="F11" s="262">
        <v>33.65456302637029</v>
      </c>
      <c r="G11" s="260">
        <v>0</v>
      </c>
      <c r="H11" s="261"/>
      <c r="I11" s="262">
        <v>0.14358691150075936</v>
      </c>
      <c r="J11" s="260">
        <v>0</v>
      </c>
      <c r="K11" s="261"/>
      <c r="L11" s="262">
        <v>0</v>
      </c>
      <c r="M11" s="260">
        <v>30</v>
      </c>
      <c r="N11" s="261">
        <v>27.625</v>
      </c>
      <c r="O11" s="262">
        <v>33.798149937871045</v>
      </c>
      <c r="P11" s="3"/>
      <c r="Q11" s="260">
        <v>-40.517241379315472</v>
      </c>
      <c r="R11" s="261"/>
      <c r="S11" s="262">
        <v>-3.988101226058415</v>
      </c>
      <c r="T11" s="260">
        <v>0</v>
      </c>
      <c r="U11" s="261"/>
      <c r="V11" s="262">
        <v>0</v>
      </c>
      <c r="W11" s="260">
        <v>0</v>
      </c>
      <c r="X11" s="261"/>
      <c r="Y11" s="262">
        <v>0</v>
      </c>
      <c r="Z11" s="260">
        <v>-40.517241379315472</v>
      </c>
      <c r="AA11" s="261">
        <v>-4.5356371490280774</v>
      </c>
      <c r="AB11" s="262">
        <v>-3.5778906012003029</v>
      </c>
    </row>
    <row r="12" spans="1:29" ht="18" customHeight="1" x14ac:dyDescent="0.25">
      <c r="A12" s="43"/>
      <c r="B12" s="552" t="s">
        <v>45</v>
      </c>
      <c r="C12" s="552"/>
      <c r="D12" s="256">
        <v>50.434782608695649</v>
      </c>
      <c r="E12" s="63"/>
      <c r="F12" s="257">
        <v>40.199733075613238</v>
      </c>
      <c r="G12" s="256">
        <v>0</v>
      </c>
      <c r="H12" s="63"/>
      <c r="I12" s="257">
        <v>0.11137189930507617</v>
      </c>
      <c r="J12" s="256">
        <v>0</v>
      </c>
      <c r="K12" s="63"/>
      <c r="L12" s="257">
        <v>0</v>
      </c>
      <c r="M12" s="256">
        <v>50.434782608695649</v>
      </c>
      <c r="N12" s="63">
        <v>40.5625</v>
      </c>
      <c r="O12" s="257">
        <v>40.312025403838192</v>
      </c>
      <c r="P12" s="3"/>
      <c r="Q12" s="256">
        <v>14.567901234658423</v>
      </c>
      <c r="R12" s="63"/>
      <c r="S12" s="257">
        <v>-5.0507303138512025</v>
      </c>
      <c r="T12" s="256">
        <v>0</v>
      </c>
      <c r="U12" s="63"/>
      <c r="V12" s="257">
        <v>2.2494553524370016</v>
      </c>
      <c r="W12" s="256">
        <v>0</v>
      </c>
      <c r="X12" s="63"/>
      <c r="Y12" s="257">
        <v>0</v>
      </c>
      <c r="Z12" s="256">
        <v>14.567901234658423</v>
      </c>
      <c r="AA12" s="63">
        <v>11.177730192719485</v>
      </c>
      <c r="AB12" s="257">
        <v>-5.0292611821264011</v>
      </c>
    </row>
    <row r="13" spans="1:29" ht="18" customHeight="1" x14ac:dyDescent="0.25">
      <c r="A13" s="43"/>
      <c r="B13" s="552" t="s">
        <v>46</v>
      </c>
      <c r="C13" s="552"/>
      <c r="D13" s="256">
        <v>59.130434782608695</v>
      </c>
      <c r="E13" s="63"/>
      <c r="F13" s="257">
        <v>41.50582171291822</v>
      </c>
      <c r="G13" s="256">
        <v>0</v>
      </c>
      <c r="H13" s="63"/>
      <c r="I13" s="257">
        <v>0.11873533066408946</v>
      </c>
      <c r="J13" s="256">
        <v>0</v>
      </c>
      <c r="K13" s="63"/>
      <c r="L13" s="257">
        <v>0</v>
      </c>
      <c r="M13" s="256">
        <v>59.130434782608695</v>
      </c>
      <c r="N13" s="63">
        <v>41.1875</v>
      </c>
      <c r="O13" s="257">
        <v>41.624557043582307</v>
      </c>
      <c r="P13" s="126"/>
      <c r="Q13" s="256">
        <v>32.682926829281236</v>
      </c>
      <c r="R13" s="63"/>
      <c r="S13" s="257">
        <v>-7.7677672368015847</v>
      </c>
      <c r="T13" s="256">
        <v>0</v>
      </c>
      <c r="U13" s="63"/>
      <c r="V13" s="257">
        <v>-28.841682284352501</v>
      </c>
      <c r="W13" s="256">
        <v>0</v>
      </c>
      <c r="X13" s="63"/>
      <c r="Y13" s="257">
        <v>0</v>
      </c>
      <c r="Z13" s="256">
        <v>32.682926829281236</v>
      </c>
      <c r="AA13" s="63">
        <v>-3.0882352941176472</v>
      </c>
      <c r="AB13" s="257">
        <v>-7.8474314957694506</v>
      </c>
    </row>
    <row r="14" spans="1:29" ht="18" customHeight="1" x14ac:dyDescent="0.25">
      <c r="A14" s="43"/>
      <c r="B14" s="552" t="s">
        <v>47</v>
      </c>
      <c r="C14" s="552"/>
      <c r="D14" s="256">
        <v>46.739130434782609</v>
      </c>
      <c r="E14" s="63"/>
      <c r="F14" s="257">
        <v>44.628146716369827</v>
      </c>
      <c r="G14" s="256">
        <v>0</v>
      </c>
      <c r="H14" s="63"/>
      <c r="I14" s="257">
        <v>0.20249436237286575</v>
      </c>
      <c r="J14" s="256">
        <v>0</v>
      </c>
      <c r="K14" s="63"/>
      <c r="L14" s="257">
        <v>0</v>
      </c>
      <c r="M14" s="256">
        <v>46.739130434782609</v>
      </c>
      <c r="N14" s="63">
        <v>42.65625</v>
      </c>
      <c r="O14" s="257">
        <v>44.82949054259285</v>
      </c>
      <c r="P14" s="3"/>
      <c r="Q14" s="256">
        <v>-7.5268817204857905</v>
      </c>
      <c r="R14" s="63"/>
      <c r="S14" s="257">
        <v>-4.5528976263076766</v>
      </c>
      <c r="T14" s="256">
        <v>-100</v>
      </c>
      <c r="U14" s="63"/>
      <c r="V14" s="257">
        <v>8.5413600248519757</v>
      </c>
      <c r="W14" s="256">
        <v>0</v>
      </c>
      <c r="X14" s="63"/>
      <c r="Y14" s="257">
        <v>0</v>
      </c>
      <c r="Z14" s="256">
        <v>-14.0000000000688</v>
      </c>
      <c r="AA14" s="63">
        <v>-8.8480801335559267</v>
      </c>
      <c r="AB14" s="257">
        <v>-4.5003817771084842</v>
      </c>
    </row>
    <row r="15" spans="1:29" ht="18" customHeight="1" x14ac:dyDescent="0.25">
      <c r="A15" s="43"/>
      <c r="B15" s="552" t="s">
        <v>48</v>
      </c>
      <c r="C15" s="552"/>
      <c r="D15" s="256">
        <v>48.913043478260867</v>
      </c>
      <c r="E15" s="63"/>
      <c r="F15" s="257">
        <v>46.096230843573103</v>
      </c>
      <c r="G15" s="256">
        <v>0</v>
      </c>
      <c r="H15" s="63"/>
      <c r="I15" s="257">
        <v>0.45216070688941046</v>
      </c>
      <c r="J15" s="256">
        <v>0</v>
      </c>
      <c r="K15" s="63"/>
      <c r="L15" s="257">
        <v>0</v>
      </c>
      <c r="M15" s="256">
        <v>48.913043478260867</v>
      </c>
      <c r="N15" s="63">
        <v>46.875</v>
      </c>
      <c r="O15" s="257">
        <v>46.547241014312668</v>
      </c>
      <c r="P15" s="126"/>
      <c r="Q15" s="256">
        <v>13.924050632899856</v>
      </c>
      <c r="R15" s="63"/>
      <c r="S15" s="257">
        <v>-0.3661449560014482</v>
      </c>
      <c r="T15" s="256">
        <v>0</v>
      </c>
      <c r="U15" s="63"/>
      <c r="V15" s="257">
        <v>18.24616859454526</v>
      </c>
      <c r="W15" s="256">
        <v>0</v>
      </c>
      <c r="X15" s="63"/>
      <c r="Y15" s="257">
        <v>0</v>
      </c>
      <c r="Z15" s="256">
        <v>13.924050632899856</v>
      </c>
      <c r="AA15" s="63">
        <v>-2.4390243902439024</v>
      </c>
      <c r="AB15" s="257">
        <v>-0.21792191531824961</v>
      </c>
    </row>
    <row r="16" spans="1:29" ht="18" customHeight="1" x14ac:dyDescent="0.25">
      <c r="A16" s="43"/>
      <c r="B16" s="557" t="s">
        <v>72</v>
      </c>
      <c r="C16" s="557"/>
      <c r="D16" s="263">
        <v>46.975425330812854</v>
      </c>
      <c r="E16" s="264"/>
      <c r="F16" s="265">
        <v>40.856439100620889</v>
      </c>
      <c r="G16" s="263">
        <v>0</v>
      </c>
      <c r="H16" s="264"/>
      <c r="I16" s="265">
        <v>0.19509091236516216</v>
      </c>
      <c r="J16" s="263">
        <v>0</v>
      </c>
      <c r="K16" s="264"/>
      <c r="L16" s="265">
        <v>0</v>
      </c>
      <c r="M16" s="263">
        <v>46.975425330812854</v>
      </c>
      <c r="N16" s="264">
        <v>39.347826086956523</v>
      </c>
      <c r="O16" s="265">
        <v>41.051329919742599</v>
      </c>
      <c r="P16" s="3"/>
      <c r="Q16" s="263">
        <v>0.61698640704856167</v>
      </c>
      <c r="R16" s="264"/>
      <c r="S16" s="265">
        <v>-4.3185994841218278</v>
      </c>
      <c r="T16" s="263">
        <v>-100</v>
      </c>
      <c r="U16" s="264"/>
      <c r="V16" s="265">
        <v>21.249213527768955</v>
      </c>
      <c r="W16" s="263">
        <v>0</v>
      </c>
      <c r="X16" s="264"/>
      <c r="Y16" s="265">
        <v>0</v>
      </c>
      <c r="Z16" s="346">
        <v>-0.92082779576451279</v>
      </c>
      <c r="AA16" s="144">
        <v>-1.6304347826086956</v>
      </c>
      <c r="AB16" s="347">
        <v>-4.2230057106196064</v>
      </c>
    </row>
    <row r="17" spans="1:29" ht="6" customHeight="1" x14ac:dyDescent="0.25">
      <c r="A17" s="43"/>
      <c r="B17" s="348"/>
      <c r="C17" s="348"/>
      <c r="D17" s="63"/>
      <c r="E17" s="63"/>
      <c r="F17" s="63"/>
      <c r="G17" s="63"/>
      <c r="H17" s="63"/>
      <c r="I17" s="63"/>
      <c r="J17" s="63"/>
      <c r="K17" s="63"/>
      <c r="L17" s="63"/>
      <c r="M17" s="63"/>
      <c r="N17" s="63"/>
      <c r="O17" s="63"/>
      <c r="P17" s="3"/>
      <c r="Q17" s="63"/>
      <c r="R17" s="63"/>
      <c r="S17" s="63"/>
      <c r="T17" s="63"/>
      <c r="U17" s="63"/>
      <c r="V17" s="63"/>
      <c r="W17" s="63"/>
      <c r="X17" s="63"/>
      <c r="Y17" s="63"/>
      <c r="Z17" s="349"/>
      <c r="AA17" s="349"/>
      <c r="AB17" s="349"/>
    </row>
    <row r="18" spans="1:29" ht="18" customHeight="1" x14ac:dyDescent="0.25">
      <c r="A18" s="43"/>
      <c r="B18" s="551" t="s">
        <v>49</v>
      </c>
      <c r="C18" s="551"/>
      <c r="D18" s="288">
        <v>51.086956521739133</v>
      </c>
      <c r="E18" s="289"/>
      <c r="F18" s="290">
        <v>45.887983800451011</v>
      </c>
      <c r="G18" s="288">
        <v>11.956521739130435</v>
      </c>
      <c r="H18" s="289"/>
      <c r="I18" s="290">
        <v>1.3645358737171522</v>
      </c>
      <c r="J18" s="288">
        <v>0</v>
      </c>
      <c r="K18" s="289"/>
      <c r="L18" s="290">
        <v>0</v>
      </c>
      <c r="M18" s="288">
        <v>63.043478260869563</v>
      </c>
      <c r="N18" s="289">
        <v>56.953125</v>
      </c>
      <c r="O18" s="290">
        <v>47.250218601868468</v>
      </c>
      <c r="P18" s="126"/>
      <c r="Q18" s="288">
        <v>5.8558558558940019</v>
      </c>
      <c r="R18" s="289"/>
      <c r="S18" s="290">
        <v>1.2700749821991133</v>
      </c>
      <c r="T18" s="288">
        <v>61.764705882923877</v>
      </c>
      <c r="U18" s="289"/>
      <c r="V18" s="290">
        <v>108.20338268841668</v>
      </c>
      <c r="W18" s="288">
        <v>0</v>
      </c>
      <c r="X18" s="289"/>
      <c r="Y18" s="290">
        <v>0</v>
      </c>
      <c r="Z18" s="288">
        <v>13.281250000088502</v>
      </c>
      <c r="AA18" s="289">
        <v>26.915041782729805</v>
      </c>
      <c r="AB18" s="290">
        <v>2.7902835746196302</v>
      </c>
    </row>
    <row r="19" spans="1:29" ht="18" customHeight="1" x14ac:dyDescent="0.25">
      <c r="A19" s="43"/>
      <c r="B19" s="554" t="s">
        <v>50</v>
      </c>
      <c r="C19" s="554"/>
      <c r="D19" s="174">
        <v>66.304347826086953</v>
      </c>
      <c r="E19" s="64"/>
      <c r="F19" s="175">
        <v>45.187307285194898</v>
      </c>
      <c r="G19" s="174">
        <v>0</v>
      </c>
      <c r="H19" s="64"/>
      <c r="I19" s="175">
        <v>0.59597772562013895</v>
      </c>
      <c r="J19" s="174">
        <v>0</v>
      </c>
      <c r="K19" s="64"/>
      <c r="L19" s="175">
        <v>0</v>
      </c>
      <c r="M19" s="174">
        <v>66.304347826086953</v>
      </c>
      <c r="N19" s="64">
        <v>58.671875</v>
      </c>
      <c r="O19" s="175">
        <v>45.782134474665192</v>
      </c>
      <c r="P19" s="3"/>
      <c r="Q19" s="174">
        <v>8.1560283687713149</v>
      </c>
      <c r="R19" s="64"/>
      <c r="S19" s="175">
        <v>2.7702143594449624</v>
      </c>
      <c r="T19" s="174">
        <v>0</v>
      </c>
      <c r="U19" s="64"/>
      <c r="V19" s="175">
        <v>50.213337911047283</v>
      </c>
      <c r="W19" s="174">
        <v>0</v>
      </c>
      <c r="X19" s="64"/>
      <c r="Y19" s="175">
        <v>0</v>
      </c>
      <c r="Z19" s="174">
        <v>8.1560283687713149</v>
      </c>
      <c r="AA19" s="64">
        <v>21.285529715762273</v>
      </c>
      <c r="AB19" s="175">
        <v>3.1925102086557366</v>
      </c>
    </row>
    <row r="20" spans="1:29" ht="18" customHeight="1" x14ac:dyDescent="0.25">
      <c r="A20" s="43"/>
      <c r="B20" s="555" t="s">
        <v>73</v>
      </c>
      <c r="C20" s="555"/>
      <c r="D20" s="176">
        <v>58.695652173913047</v>
      </c>
      <c r="E20" s="177"/>
      <c r="F20" s="178">
        <v>45.537645542822958</v>
      </c>
      <c r="G20" s="176">
        <v>5.9782608695652177</v>
      </c>
      <c r="H20" s="177"/>
      <c r="I20" s="178">
        <v>0.98025679966864554</v>
      </c>
      <c r="J20" s="176">
        <v>0</v>
      </c>
      <c r="K20" s="177"/>
      <c r="L20" s="178">
        <v>0</v>
      </c>
      <c r="M20" s="176">
        <v>64.673913043478265</v>
      </c>
      <c r="N20" s="177">
        <v>57.8125</v>
      </c>
      <c r="O20" s="178">
        <v>46.516176538266834</v>
      </c>
      <c r="P20" s="126"/>
      <c r="Q20" s="176">
        <v>7.1428571427636056</v>
      </c>
      <c r="R20" s="177"/>
      <c r="S20" s="178">
        <v>2.0088600989800329</v>
      </c>
      <c r="T20" s="176">
        <v>61.764705882923877</v>
      </c>
      <c r="U20" s="177"/>
      <c r="V20" s="178">
        <v>86.335771089889548</v>
      </c>
      <c r="W20" s="176">
        <v>0</v>
      </c>
      <c r="X20" s="177"/>
      <c r="Y20" s="178">
        <v>0</v>
      </c>
      <c r="Z20" s="176">
        <v>10.594795538967675</v>
      </c>
      <c r="AA20" s="177">
        <v>23.994638069705093</v>
      </c>
      <c r="AB20" s="178">
        <v>2.98783064285068</v>
      </c>
    </row>
    <row r="21" spans="1:29" ht="6" customHeight="1" x14ac:dyDescent="0.25">
      <c r="A21" s="43"/>
      <c r="B21" s="348"/>
      <c r="C21" s="348"/>
      <c r="D21" s="63"/>
      <c r="E21" s="63"/>
      <c r="F21" s="63"/>
      <c r="G21" s="63"/>
      <c r="H21" s="63"/>
      <c r="I21" s="63"/>
      <c r="J21" s="63"/>
      <c r="K21" s="63"/>
      <c r="L21" s="63"/>
      <c r="M21" s="63"/>
      <c r="N21" s="63"/>
      <c r="O21" s="63"/>
      <c r="P21" s="3"/>
      <c r="Q21" s="63"/>
      <c r="R21" s="63"/>
      <c r="S21" s="63"/>
      <c r="T21" s="63"/>
      <c r="U21" s="63"/>
      <c r="V21" s="63"/>
      <c r="W21" s="63"/>
      <c r="X21" s="63"/>
      <c r="Y21" s="63"/>
      <c r="Z21" s="63"/>
      <c r="AA21" s="63"/>
      <c r="AB21" s="63"/>
    </row>
    <row r="22" spans="1:29" ht="18" customHeight="1" x14ac:dyDescent="0.25">
      <c r="A22" s="43"/>
      <c r="B22" s="553" t="s">
        <v>12</v>
      </c>
      <c r="C22" s="553"/>
      <c r="D22" s="285">
        <v>50</v>
      </c>
      <c r="E22" s="286"/>
      <c r="F22" s="287">
        <v>42.102732340270158</v>
      </c>
      <c r="G22" s="285">
        <v>1.5427769985974755</v>
      </c>
      <c r="H22" s="286"/>
      <c r="I22" s="287">
        <v>0.35888057780127319</v>
      </c>
      <c r="J22" s="285">
        <v>0</v>
      </c>
      <c r="K22" s="286"/>
      <c r="L22" s="287">
        <v>0</v>
      </c>
      <c r="M22" s="285">
        <v>51.542776998597475</v>
      </c>
      <c r="N22" s="286">
        <v>44.10282258064516</v>
      </c>
      <c r="O22" s="287">
        <v>42.461612918071431</v>
      </c>
      <c r="P22" s="126"/>
      <c r="Q22" s="285">
        <v>1.4224751067066965</v>
      </c>
      <c r="R22" s="286"/>
      <c r="S22" s="287">
        <v>-2.8566865717844694</v>
      </c>
      <c r="T22" s="285">
        <v>-8.333333332493055</v>
      </c>
      <c r="U22" s="286"/>
      <c r="V22" s="287">
        <v>35.870412612785124</v>
      </c>
      <c r="W22" s="285">
        <v>0</v>
      </c>
      <c r="X22" s="286"/>
      <c r="Y22" s="287">
        <v>0</v>
      </c>
      <c r="Z22" s="285">
        <v>1.1004126547964275</v>
      </c>
      <c r="AA22" s="286">
        <v>4.6650717703189031</v>
      </c>
      <c r="AB22" s="287">
        <v>-2.6220995679220174</v>
      </c>
    </row>
    <row r="23" spans="1:29" ht="15" customHeight="1" x14ac:dyDescent="0.2">
      <c r="B23" s="31"/>
      <c r="C23"/>
      <c r="D23" s="41"/>
      <c r="E23" s="41"/>
      <c r="F23" s="41"/>
      <c r="G23" s="41"/>
      <c r="H23" s="41"/>
      <c r="I23" s="41"/>
      <c r="J23" s="41"/>
      <c r="K23" s="41"/>
      <c r="L23" s="41"/>
      <c r="M23" s="41"/>
      <c r="N23" s="41"/>
      <c r="O23" s="41"/>
      <c r="P23" s="3"/>
      <c r="Q23" s="3"/>
      <c r="R23" s="3"/>
      <c r="S23" s="3"/>
      <c r="T23" s="3"/>
      <c r="U23" s="3"/>
      <c r="V23" s="3"/>
      <c r="W23" s="3"/>
      <c r="X23" s="3"/>
      <c r="Y23" s="3"/>
      <c r="Z23" s="3"/>
      <c r="AA23" s="3"/>
      <c r="AB23" s="3"/>
    </row>
    <row r="24" spans="1:29" ht="18" customHeight="1" x14ac:dyDescent="0.25">
      <c r="A24" s="76"/>
      <c r="B24" s="545" t="s">
        <v>9</v>
      </c>
      <c r="C24" s="545"/>
      <c r="D24" s="545"/>
      <c r="E24" s="545"/>
      <c r="F24" s="545"/>
      <c r="G24" s="545"/>
      <c r="H24" s="545"/>
      <c r="I24" s="545"/>
      <c r="J24" s="545"/>
      <c r="K24" s="545"/>
      <c r="L24" s="545"/>
      <c r="M24" s="545"/>
      <c r="N24" s="545"/>
      <c r="O24" s="545"/>
      <c r="P24" s="249"/>
      <c r="Q24" s="544"/>
      <c r="R24" s="544"/>
      <c r="S24" s="544"/>
      <c r="T24" s="544"/>
      <c r="U24" s="544"/>
      <c r="V24" s="544"/>
      <c r="W24" s="544"/>
      <c r="X24" s="544"/>
      <c r="Y24" s="544"/>
      <c r="Z24" s="544"/>
      <c r="AA24" s="544"/>
      <c r="AB24" s="544"/>
      <c r="AC24" s="1"/>
    </row>
    <row r="25" spans="1:29" ht="18" customHeight="1" x14ac:dyDescent="0.25">
      <c r="A25" s="43"/>
      <c r="B25" s="556" t="s">
        <v>42</v>
      </c>
      <c r="C25" s="556"/>
      <c r="D25" s="277">
        <v>123.81787808429061</v>
      </c>
      <c r="E25" s="278"/>
      <c r="F25" s="279">
        <v>62.118022680539283</v>
      </c>
      <c r="G25" s="277">
        <v>0</v>
      </c>
      <c r="H25" s="278"/>
      <c r="I25" s="279">
        <v>84.126402800405359</v>
      </c>
      <c r="J25" s="277">
        <v>0</v>
      </c>
      <c r="K25" s="278"/>
      <c r="L25" s="279">
        <v>0</v>
      </c>
      <c r="M25" s="277">
        <v>123.81787808429061</v>
      </c>
      <c r="N25" s="278">
        <v>91.653101607892935</v>
      </c>
      <c r="O25" s="279">
        <v>62.211522334643291</v>
      </c>
      <c r="P25" s="3"/>
      <c r="Q25" s="260">
        <v>-22.536795895555432</v>
      </c>
      <c r="R25" s="261"/>
      <c r="S25" s="262">
        <v>5.1766944969448975E-2</v>
      </c>
      <c r="T25" s="260">
        <v>0</v>
      </c>
      <c r="U25" s="261"/>
      <c r="V25" s="262">
        <v>0</v>
      </c>
      <c r="W25" s="260">
        <v>0</v>
      </c>
      <c r="X25" s="261"/>
      <c r="Y25" s="262">
        <v>0</v>
      </c>
      <c r="Z25" s="260">
        <v>-22.536795895555432</v>
      </c>
      <c r="AA25" s="261">
        <v>1.4651414032049139</v>
      </c>
      <c r="AB25" s="262">
        <v>0.20236423055851543</v>
      </c>
    </row>
    <row r="26" spans="1:29" ht="18" customHeight="1" x14ac:dyDescent="0.25">
      <c r="A26" s="43"/>
      <c r="B26" s="552" t="s">
        <v>45</v>
      </c>
      <c r="C26" s="552"/>
      <c r="D26" s="269">
        <v>126.58361189055725</v>
      </c>
      <c r="E26" s="66"/>
      <c r="F26" s="270">
        <v>64.128332832740327</v>
      </c>
      <c r="G26" s="269">
        <v>0</v>
      </c>
      <c r="H26" s="66"/>
      <c r="I26" s="270">
        <v>86.369515903998504</v>
      </c>
      <c r="J26" s="269">
        <v>0</v>
      </c>
      <c r="K26" s="66"/>
      <c r="L26" s="270">
        <v>0</v>
      </c>
      <c r="M26" s="269">
        <v>126.58361189055725</v>
      </c>
      <c r="N26" s="66">
        <v>91.160648794287653</v>
      </c>
      <c r="O26" s="270">
        <v>64.188315361653025</v>
      </c>
      <c r="P26" s="3"/>
      <c r="Q26" s="256">
        <v>3.5515700838588424</v>
      </c>
      <c r="R26" s="63"/>
      <c r="S26" s="257">
        <v>0.46054203868095095</v>
      </c>
      <c r="T26" s="256">
        <v>0</v>
      </c>
      <c r="U26" s="63"/>
      <c r="V26" s="257">
        <v>45.460743012352978</v>
      </c>
      <c r="W26" s="256">
        <v>0</v>
      </c>
      <c r="X26" s="63"/>
      <c r="Y26" s="257">
        <v>0</v>
      </c>
      <c r="Z26" s="256">
        <v>3.5515700838588424</v>
      </c>
      <c r="AA26" s="63">
        <v>-1.3184522929591289</v>
      </c>
      <c r="AB26" s="257">
        <v>0.57253050507225411</v>
      </c>
    </row>
    <row r="27" spans="1:29" ht="18" customHeight="1" x14ac:dyDescent="0.25">
      <c r="A27" s="43"/>
      <c r="B27" s="552" t="s">
        <v>46</v>
      </c>
      <c r="C27" s="552"/>
      <c r="D27" s="269">
        <v>146.03437568955761</v>
      </c>
      <c r="E27" s="66"/>
      <c r="F27" s="270">
        <v>64.663369546277707</v>
      </c>
      <c r="G27" s="269">
        <v>0</v>
      </c>
      <c r="H27" s="66"/>
      <c r="I27" s="270">
        <v>88.813238750574328</v>
      </c>
      <c r="J27" s="269">
        <v>0</v>
      </c>
      <c r="K27" s="66"/>
      <c r="L27" s="270">
        <v>0</v>
      </c>
      <c r="M27" s="269">
        <v>146.03437568955761</v>
      </c>
      <c r="N27" s="66">
        <v>94.436590873589182</v>
      </c>
      <c r="O27" s="270">
        <v>64.732257791802198</v>
      </c>
      <c r="P27" s="3"/>
      <c r="Q27" s="256">
        <v>17.994562357833757</v>
      </c>
      <c r="R27" s="63"/>
      <c r="S27" s="257">
        <v>0.59292082248029476</v>
      </c>
      <c r="T27" s="256">
        <v>0</v>
      </c>
      <c r="U27" s="63"/>
      <c r="V27" s="257">
        <v>41.738689478991937</v>
      </c>
      <c r="W27" s="256">
        <v>0</v>
      </c>
      <c r="X27" s="63"/>
      <c r="Y27" s="257">
        <v>0</v>
      </c>
      <c r="Z27" s="256">
        <v>17.994562357833757</v>
      </c>
      <c r="AA27" s="63">
        <v>2.2816773337584051</v>
      </c>
      <c r="AB27" s="257">
        <v>0.71205949739338548</v>
      </c>
    </row>
    <row r="28" spans="1:29" ht="18" customHeight="1" x14ac:dyDescent="0.25">
      <c r="A28" s="43"/>
      <c r="B28" s="552" t="s">
        <v>47</v>
      </c>
      <c r="C28" s="552"/>
      <c r="D28" s="269">
        <v>126.41083535623928</v>
      </c>
      <c r="E28" s="66"/>
      <c r="F28" s="270">
        <v>65.127775524714451</v>
      </c>
      <c r="G28" s="269">
        <v>0</v>
      </c>
      <c r="H28" s="66"/>
      <c r="I28" s="270">
        <v>81.572009214669336</v>
      </c>
      <c r="J28" s="269">
        <v>0</v>
      </c>
      <c r="K28" s="66"/>
      <c r="L28" s="270">
        <v>0</v>
      </c>
      <c r="M28" s="269">
        <v>126.41083535623928</v>
      </c>
      <c r="N28" s="66">
        <v>93.892989244905166</v>
      </c>
      <c r="O28" s="270">
        <v>65.203725450413984</v>
      </c>
      <c r="P28" s="3"/>
      <c r="Q28" s="256">
        <v>2.5922630527839656</v>
      </c>
      <c r="R28" s="63"/>
      <c r="S28" s="257">
        <v>0.62455923815338354</v>
      </c>
      <c r="T28" s="256">
        <v>-100</v>
      </c>
      <c r="U28" s="63"/>
      <c r="V28" s="257">
        <v>15.561169399863399</v>
      </c>
      <c r="W28" s="256">
        <v>0</v>
      </c>
      <c r="X28" s="63"/>
      <c r="Y28" s="257">
        <v>0</v>
      </c>
      <c r="Z28" s="256">
        <v>2.5883561518272105</v>
      </c>
      <c r="AA28" s="63">
        <v>-2.8377833197799363</v>
      </c>
      <c r="AB28" s="257">
        <v>0.70315736217878322</v>
      </c>
    </row>
    <row r="29" spans="1:29" ht="18" customHeight="1" x14ac:dyDescent="0.25">
      <c r="A29" s="43"/>
      <c r="B29" s="552" t="s">
        <v>48</v>
      </c>
      <c r="C29" s="552"/>
      <c r="D29" s="269">
        <v>127.85168182004679</v>
      </c>
      <c r="E29" s="66"/>
      <c r="F29" s="270">
        <v>67.133208041857074</v>
      </c>
      <c r="G29" s="269">
        <v>0</v>
      </c>
      <c r="H29" s="66"/>
      <c r="I29" s="270">
        <v>83.78415550794071</v>
      </c>
      <c r="J29" s="269">
        <v>0</v>
      </c>
      <c r="K29" s="66"/>
      <c r="L29" s="270">
        <v>0</v>
      </c>
      <c r="M29" s="269">
        <v>127.85168182004679</v>
      </c>
      <c r="N29" s="66">
        <v>95.614528260086288</v>
      </c>
      <c r="O29" s="270">
        <v>67.296615006343131</v>
      </c>
      <c r="P29" s="3"/>
      <c r="Q29" s="256">
        <v>5.0062899970240471</v>
      </c>
      <c r="R29" s="63"/>
      <c r="S29" s="257">
        <v>1.2441442576209925</v>
      </c>
      <c r="T29" s="256">
        <v>0</v>
      </c>
      <c r="U29" s="63"/>
      <c r="V29" s="257">
        <v>7.4721217852261823</v>
      </c>
      <c r="W29" s="256">
        <v>0</v>
      </c>
      <c r="X29" s="63"/>
      <c r="Y29" s="257">
        <v>0</v>
      </c>
      <c r="Z29" s="256">
        <v>5.0062899970240471</v>
      </c>
      <c r="AA29" s="63">
        <v>3.4402463849581992</v>
      </c>
      <c r="AB29" s="257">
        <v>1.3471287056962384</v>
      </c>
    </row>
    <row r="30" spans="1:29" ht="18" customHeight="1" x14ac:dyDescent="0.25">
      <c r="A30" s="43"/>
      <c r="B30" s="557" t="s">
        <v>72</v>
      </c>
      <c r="C30" s="557"/>
      <c r="D30" s="280">
        <v>131.72191320994227</v>
      </c>
      <c r="E30" s="281"/>
      <c r="F30" s="282">
        <v>64.665975645394525</v>
      </c>
      <c r="G30" s="280">
        <v>0</v>
      </c>
      <c r="H30" s="281"/>
      <c r="I30" s="282">
        <v>84.425830560485792</v>
      </c>
      <c r="J30" s="280">
        <v>0</v>
      </c>
      <c r="K30" s="281"/>
      <c r="L30" s="282">
        <v>0</v>
      </c>
      <c r="M30" s="280">
        <v>131.72191320994227</v>
      </c>
      <c r="N30" s="281">
        <v>93.419176259546489</v>
      </c>
      <c r="O30" s="282">
        <v>64.760196888797793</v>
      </c>
      <c r="P30" s="3"/>
      <c r="Q30" s="263">
        <v>-0.44090578814973491</v>
      </c>
      <c r="R30" s="264"/>
      <c r="S30" s="265">
        <v>0.60275897157142044</v>
      </c>
      <c r="T30" s="263">
        <v>-100</v>
      </c>
      <c r="U30" s="264"/>
      <c r="V30" s="265">
        <v>19.055698177108379</v>
      </c>
      <c r="W30" s="263">
        <v>0</v>
      </c>
      <c r="X30" s="264"/>
      <c r="Y30" s="265">
        <v>0</v>
      </c>
      <c r="Z30" s="263">
        <v>-0.33704124784767714</v>
      </c>
      <c r="AA30" s="264">
        <v>0.47536379433520881</v>
      </c>
      <c r="AB30" s="265">
        <v>0.71083933492225027</v>
      </c>
    </row>
    <row r="31" spans="1:29" ht="6" customHeight="1" x14ac:dyDescent="0.25">
      <c r="A31" s="43"/>
      <c r="B31" s="348"/>
      <c r="C31" s="348"/>
      <c r="D31" s="66"/>
      <c r="E31" s="66"/>
      <c r="F31" s="66"/>
      <c r="G31" s="66"/>
      <c r="H31" s="66"/>
      <c r="I31" s="66"/>
      <c r="J31" s="66"/>
      <c r="K31" s="66"/>
      <c r="L31" s="66"/>
      <c r="M31" s="66"/>
      <c r="N31" s="66"/>
      <c r="O31" s="66"/>
      <c r="P31" s="3"/>
      <c r="Q31" s="63"/>
      <c r="R31" s="63"/>
      <c r="S31" s="63"/>
      <c r="T31" s="63"/>
      <c r="U31" s="63"/>
      <c r="V31" s="63"/>
      <c r="W31" s="63"/>
      <c r="X31" s="63"/>
      <c r="Y31" s="63"/>
      <c r="Z31" s="63"/>
      <c r="AA31" s="63"/>
      <c r="AB31" s="63"/>
    </row>
    <row r="32" spans="1:29" ht="18" customHeight="1" x14ac:dyDescent="0.25">
      <c r="A32" s="43"/>
      <c r="B32" s="551" t="s">
        <v>49</v>
      </c>
      <c r="C32" s="551"/>
      <c r="D32" s="294">
        <v>177.131330142932</v>
      </c>
      <c r="E32" s="295"/>
      <c r="F32" s="296">
        <v>71.91574172127801</v>
      </c>
      <c r="G32" s="294">
        <v>110.00093879557333</v>
      </c>
      <c r="H32" s="295"/>
      <c r="I32" s="296">
        <v>88.852244820650995</v>
      </c>
      <c r="J32" s="294">
        <v>0</v>
      </c>
      <c r="K32" s="295"/>
      <c r="L32" s="296">
        <v>0</v>
      </c>
      <c r="M32" s="294">
        <v>164.39970419774329</v>
      </c>
      <c r="N32" s="295">
        <v>119.58316568653512</v>
      </c>
      <c r="O32" s="296">
        <v>72.408352127416578</v>
      </c>
      <c r="P32" s="3"/>
      <c r="Q32" s="288">
        <v>8.3275782503852973</v>
      </c>
      <c r="R32" s="289"/>
      <c r="S32" s="290">
        <v>2.3420241174560057</v>
      </c>
      <c r="T32" s="288">
        <v>5.8889140897798233</v>
      </c>
      <c r="U32" s="289"/>
      <c r="V32" s="290">
        <v>14.154464023828496</v>
      </c>
      <c r="W32" s="288">
        <v>0</v>
      </c>
      <c r="X32" s="289"/>
      <c r="Y32" s="290">
        <v>0</v>
      </c>
      <c r="Z32" s="288">
        <v>5.658893633232922</v>
      </c>
      <c r="AA32" s="289">
        <v>-0.64107725440474606</v>
      </c>
      <c r="AB32" s="290">
        <v>2.8851281726580824</v>
      </c>
    </row>
    <row r="33" spans="1:29" ht="18" customHeight="1" x14ac:dyDescent="0.25">
      <c r="A33" s="43"/>
      <c r="B33" s="554" t="s">
        <v>50</v>
      </c>
      <c r="C33" s="554"/>
      <c r="D33" s="179">
        <v>180.76920858787264</v>
      </c>
      <c r="E33" s="65"/>
      <c r="F33" s="180">
        <v>72.328701211026825</v>
      </c>
      <c r="G33" s="179">
        <v>0</v>
      </c>
      <c r="H33" s="65"/>
      <c r="I33" s="180">
        <v>85.925291246202065</v>
      </c>
      <c r="J33" s="179">
        <v>0</v>
      </c>
      <c r="K33" s="65"/>
      <c r="L33" s="180">
        <v>0</v>
      </c>
      <c r="M33" s="179">
        <v>180.76920858787264</v>
      </c>
      <c r="N33" s="65">
        <v>118.55851899716284</v>
      </c>
      <c r="O33" s="180">
        <v>72.507515101744346</v>
      </c>
      <c r="P33" s="3"/>
      <c r="Q33" s="174">
        <v>2.0345871641693209</v>
      </c>
      <c r="R33" s="64"/>
      <c r="S33" s="175">
        <v>2.1604481662325794</v>
      </c>
      <c r="T33" s="174">
        <v>0</v>
      </c>
      <c r="U33" s="64"/>
      <c r="V33" s="175">
        <v>10.530948797031666</v>
      </c>
      <c r="W33" s="174">
        <v>0</v>
      </c>
      <c r="X33" s="64"/>
      <c r="Y33" s="175">
        <v>0</v>
      </c>
      <c r="Z33" s="174">
        <v>2.0345871641693209</v>
      </c>
      <c r="AA33" s="64">
        <v>-3.8463179467872477</v>
      </c>
      <c r="AB33" s="175">
        <v>2.3233222482970484</v>
      </c>
    </row>
    <row r="34" spans="1:29" ht="18" customHeight="1" x14ac:dyDescent="0.25">
      <c r="A34" s="43"/>
      <c r="B34" s="555" t="s">
        <v>73</v>
      </c>
      <c r="C34" s="555"/>
      <c r="D34" s="273">
        <v>179.18605778312997</v>
      </c>
      <c r="E34" s="274"/>
      <c r="F34" s="275">
        <v>72.120632939710333</v>
      </c>
      <c r="G34" s="273">
        <v>110.00093879557333</v>
      </c>
      <c r="H34" s="274"/>
      <c r="I34" s="275">
        <v>87.962478417150678</v>
      </c>
      <c r="J34" s="273">
        <v>0</v>
      </c>
      <c r="K34" s="274"/>
      <c r="L34" s="275">
        <v>0</v>
      </c>
      <c r="M34" s="350">
        <v>172.79079468343986</v>
      </c>
      <c r="N34" s="351">
        <v>119.06322672456311</v>
      </c>
      <c r="O34" s="352">
        <v>72.457151200808255</v>
      </c>
      <c r="P34" s="3"/>
      <c r="Q34" s="176">
        <v>4.694051085637617</v>
      </c>
      <c r="R34" s="177"/>
      <c r="S34" s="178">
        <v>2.2544136647980224</v>
      </c>
      <c r="T34" s="176">
        <v>5.8889140897798233</v>
      </c>
      <c r="U34" s="177"/>
      <c r="V34" s="178">
        <v>13.064143411966851</v>
      </c>
      <c r="W34" s="176">
        <v>0</v>
      </c>
      <c r="X34" s="177"/>
      <c r="Y34" s="178">
        <v>0</v>
      </c>
      <c r="Z34" s="176">
        <v>3.5289734272412017</v>
      </c>
      <c r="AA34" s="177">
        <v>-2.3136641858273621</v>
      </c>
      <c r="AB34" s="178">
        <v>2.6083823933343808</v>
      </c>
    </row>
    <row r="35" spans="1:29" ht="6" customHeight="1" x14ac:dyDescent="0.25">
      <c r="A35" s="43"/>
      <c r="B35" s="348"/>
      <c r="C35" s="348"/>
      <c r="D35" s="66"/>
      <c r="E35" s="66"/>
      <c r="F35" s="66"/>
      <c r="G35" s="66"/>
      <c r="H35" s="66"/>
      <c r="I35" s="66"/>
      <c r="J35" s="66"/>
      <c r="K35" s="66"/>
      <c r="L35" s="66"/>
      <c r="M35" s="353"/>
      <c r="N35" s="353"/>
      <c r="O35" s="353"/>
      <c r="P35" s="3"/>
      <c r="Q35" s="63"/>
      <c r="R35" s="63"/>
      <c r="S35" s="63"/>
      <c r="T35" s="63"/>
      <c r="U35" s="63"/>
      <c r="V35" s="63"/>
      <c r="W35" s="63"/>
      <c r="X35" s="63"/>
      <c r="Y35" s="63"/>
      <c r="Z35" s="63"/>
      <c r="AA35" s="63"/>
      <c r="AB35" s="63"/>
    </row>
    <row r="36" spans="1:29" ht="18" customHeight="1" x14ac:dyDescent="0.25">
      <c r="A36" s="43"/>
      <c r="B36" s="553" t="s">
        <v>12</v>
      </c>
      <c r="C36" s="553"/>
      <c r="D36" s="291">
        <v>146.09256661991586</v>
      </c>
      <c r="E36" s="292"/>
      <c r="F36" s="293">
        <v>66.731055122147808</v>
      </c>
      <c r="G36" s="291">
        <v>110.27272727272727</v>
      </c>
      <c r="H36" s="292"/>
      <c r="I36" s="293">
        <v>91.000309282103032</v>
      </c>
      <c r="J36" s="291">
        <v>0</v>
      </c>
      <c r="K36" s="292"/>
      <c r="L36" s="293">
        <v>0</v>
      </c>
      <c r="M36" s="291">
        <v>145.0204081632653</v>
      </c>
      <c r="N36" s="292">
        <v>102.11554514285714</v>
      </c>
      <c r="O36" s="293">
        <v>66.936176015047849</v>
      </c>
      <c r="P36" s="3"/>
      <c r="Q36" s="285">
        <v>-8.553829244104276E-2</v>
      </c>
      <c r="R36" s="286"/>
      <c r="S36" s="287">
        <v>0.56326879056740653</v>
      </c>
      <c r="T36" s="285">
        <v>0.32393686674192396</v>
      </c>
      <c r="U36" s="286"/>
      <c r="V36" s="287">
        <v>20.531585454880332</v>
      </c>
      <c r="W36" s="285">
        <v>0</v>
      </c>
      <c r="X36" s="286"/>
      <c r="Y36" s="287">
        <v>0</v>
      </c>
      <c r="Z36" s="285">
        <v>7.9364753851151866E-4</v>
      </c>
      <c r="AA36" s="286">
        <v>-1.1416781063997146</v>
      </c>
      <c r="AB36" s="287">
        <v>0.78827522713574161</v>
      </c>
    </row>
    <row r="37" spans="1:29" ht="15" customHeight="1" x14ac:dyDescent="0.2">
      <c r="B37" s="31"/>
      <c r="C37"/>
      <c r="D37" s="41"/>
      <c r="E37" s="41"/>
      <c r="F37" s="41"/>
      <c r="G37" s="41"/>
      <c r="H37" s="41"/>
      <c r="I37" s="41"/>
      <c r="J37" s="41"/>
      <c r="K37" s="41"/>
      <c r="L37" s="41"/>
      <c r="M37" s="41"/>
      <c r="N37" s="41"/>
      <c r="O37" s="41"/>
      <c r="P37" s="3"/>
      <c r="Q37" s="3"/>
      <c r="R37" s="3"/>
      <c r="S37" s="3"/>
      <c r="T37" s="3"/>
      <c r="U37" s="3"/>
      <c r="V37" s="3"/>
      <c r="W37" s="3"/>
      <c r="X37" s="3"/>
      <c r="Y37" s="3"/>
      <c r="Z37" s="3"/>
      <c r="AA37" s="3"/>
      <c r="AB37" s="3"/>
    </row>
    <row r="38" spans="1:29" ht="18" customHeight="1" x14ac:dyDescent="0.25">
      <c r="A38" s="76"/>
      <c r="B38" s="545" t="s">
        <v>10</v>
      </c>
      <c r="C38" s="545"/>
      <c r="D38" s="545"/>
      <c r="E38" s="545"/>
      <c r="F38" s="545"/>
      <c r="G38" s="545"/>
      <c r="H38" s="545"/>
      <c r="I38" s="545"/>
      <c r="J38" s="545"/>
      <c r="K38" s="545"/>
      <c r="L38" s="545"/>
      <c r="M38" s="545"/>
      <c r="N38" s="545"/>
      <c r="O38" s="545"/>
      <c r="P38" s="249"/>
      <c r="Q38" s="544"/>
      <c r="R38" s="544"/>
      <c r="S38" s="544"/>
      <c r="T38" s="544"/>
      <c r="U38" s="544"/>
      <c r="V38" s="544"/>
      <c r="W38" s="544"/>
      <c r="X38" s="544"/>
      <c r="Y38" s="544"/>
      <c r="Z38" s="544"/>
      <c r="AA38" s="544"/>
      <c r="AB38" s="544"/>
      <c r="AC38" s="1"/>
    </row>
    <row r="39" spans="1:29" ht="18" customHeight="1" x14ac:dyDescent="0.25">
      <c r="A39" s="43"/>
      <c r="B39" s="556" t="s">
        <v>42</v>
      </c>
      <c r="C39" s="556"/>
      <c r="D39" s="277">
        <v>37.145363425287179</v>
      </c>
      <c r="E39" s="278"/>
      <c r="F39" s="279">
        <v>20.905549093757084</v>
      </c>
      <c r="G39" s="277">
        <v>0</v>
      </c>
      <c r="H39" s="278"/>
      <c r="I39" s="279">
        <v>0.12079450353779038</v>
      </c>
      <c r="J39" s="277">
        <v>0</v>
      </c>
      <c r="K39" s="278"/>
      <c r="L39" s="279">
        <v>0</v>
      </c>
      <c r="M39" s="277">
        <v>37.145363425287179</v>
      </c>
      <c r="N39" s="278">
        <v>25.319169319180425</v>
      </c>
      <c r="O39" s="279">
        <v>21.026343597294876</v>
      </c>
      <c r="P39" s="3"/>
      <c r="Q39" s="260">
        <v>-53.922749282710022</v>
      </c>
      <c r="R39" s="261"/>
      <c r="S39" s="262">
        <v>-3.9383987993159613</v>
      </c>
      <c r="T39" s="260">
        <v>0</v>
      </c>
      <c r="U39" s="261"/>
      <c r="V39" s="262">
        <v>0</v>
      </c>
      <c r="W39" s="260">
        <v>0</v>
      </c>
      <c r="X39" s="261"/>
      <c r="Y39" s="262">
        <v>0</v>
      </c>
      <c r="Z39" s="260">
        <v>-53.922749282710022</v>
      </c>
      <c r="AA39" s="261">
        <v>-3.1369492436411224</v>
      </c>
      <c r="AB39" s="262">
        <v>-3.3827667412221047</v>
      </c>
    </row>
    <row r="40" spans="1:29" ht="18" customHeight="1" x14ac:dyDescent="0.25">
      <c r="A40" s="43"/>
      <c r="B40" s="552" t="s">
        <v>45</v>
      </c>
      <c r="C40" s="552"/>
      <c r="D40" s="269">
        <v>63.842169475237569</v>
      </c>
      <c r="E40" s="66"/>
      <c r="F40" s="270">
        <v>25.779418624602453</v>
      </c>
      <c r="G40" s="269">
        <v>0</v>
      </c>
      <c r="H40" s="66"/>
      <c r="I40" s="270">
        <v>9.6191370282882951E-2</v>
      </c>
      <c r="J40" s="269">
        <v>0</v>
      </c>
      <c r="K40" s="66"/>
      <c r="L40" s="270">
        <v>0</v>
      </c>
      <c r="M40" s="269">
        <v>63.842169475237569</v>
      </c>
      <c r="N40" s="66">
        <v>36.977038167182926</v>
      </c>
      <c r="O40" s="270">
        <v>25.875609994885338</v>
      </c>
      <c r="P40" s="3"/>
      <c r="Q40" s="256">
        <v>18.636860540495796</v>
      </c>
      <c r="R40" s="63"/>
      <c r="S40" s="257">
        <v>-4.6134490115579521</v>
      </c>
      <c r="T40" s="256">
        <v>0</v>
      </c>
      <c r="U40" s="63"/>
      <c r="V40" s="257">
        <v>48.732817435904607</v>
      </c>
      <c r="W40" s="256">
        <v>0</v>
      </c>
      <c r="X40" s="63"/>
      <c r="Y40" s="257">
        <v>0</v>
      </c>
      <c r="Z40" s="256">
        <v>18.636860540495796</v>
      </c>
      <c r="AA40" s="63">
        <v>9.7119048598468307</v>
      </c>
      <c r="AB40" s="257">
        <v>-4.4855247315804601</v>
      </c>
    </row>
    <row r="41" spans="1:29" ht="18" customHeight="1" x14ac:dyDescent="0.25">
      <c r="A41" s="43"/>
      <c r="B41" s="552" t="s">
        <v>46</v>
      </c>
      <c r="C41" s="552"/>
      <c r="D41" s="269">
        <v>86.350761277303633</v>
      </c>
      <c r="E41" s="66"/>
      <c r="F41" s="270">
        <v>26.839062877443478</v>
      </c>
      <c r="G41" s="269">
        <v>0</v>
      </c>
      <c r="H41" s="66"/>
      <c r="I41" s="270">
        <v>0.10545269270398167</v>
      </c>
      <c r="J41" s="269">
        <v>0</v>
      </c>
      <c r="K41" s="66"/>
      <c r="L41" s="270">
        <v>0</v>
      </c>
      <c r="M41" s="269">
        <v>86.350761277303633</v>
      </c>
      <c r="N41" s="66">
        <v>38.896070866059546</v>
      </c>
      <c r="O41" s="270">
        <v>26.944515570147463</v>
      </c>
      <c r="P41" s="3"/>
      <c r="Q41" s="256">
        <v>56.558638835642675</v>
      </c>
      <c r="R41" s="63"/>
      <c r="S41" s="257">
        <v>-7.2209031235483447</v>
      </c>
      <c r="T41" s="256">
        <v>0</v>
      </c>
      <c r="U41" s="63"/>
      <c r="V41" s="257">
        <v>0.85886702900846335</v>
      </c>
      <c r="W41" s="256">
        <v>0</v>
      </c>
      <c r="X41" s="63"/>
      <c r="Y41" s="257">
        <v>0</v>
      </c>
      <c r="Z41" s="256">
        <v>56.558638835642675</v>
      </c>
      <c r="AA41" s="63">
        <v>-0.87702152500878516</v>
      </c>
      <c r="AB41" s="257">
        <v>-7.1912503798159086</v>
      </c>
    </row>
    <row r="42" spans="1:29" ht="18" customHeight="1" x14ac:dyDescent="0.25">
      <c r="A42" s="43"/>
      <c r="B42" s="552" t="s">
        <v>47</v>
      </c>
      <c r="C42" s="552"/>
      <c r="D42" s="269">
        <v>59.083325220850959</v>
      </c>
      <c r="E42" s="66"/>
      <c r="F42" s="270">
        <v>29.065319214277565</v>
      </c>
      <c r="G42" s="269">
        <v>0</v>
      </c>
      <c r="H42" s="66"/>
      <c r="I42" s="270">
        <v>0.16517871993397995</v>
      </c>
      <c r="J42" s="269">
        <v>0</v>
      </c>
      <c r="K42" s="66"/>
      <c r="L42" s="270">
        <v>0</v>
      </c>
      <c r="M42" s="269">
        <v>59.083325220850959</v>
      </c>
      <c r="N42" s="66">
        <v>40.051228224779862</v>
      </c>
      <c r="O42" s="270">
        <v>29.230497934211545</v>
      </c>
      <c r="P42" s="3"/>
      <c r="Q42" s="256">
        <v>-5.1297352415571362</v>
      </c>
      <c r="R42" s="63"/>
      <c r="S42" s="257">
        <v>-3.9567739311595744</v>
      </c>
      <c r="T42" s="256">
        <v>-100</v>
      </c>
      <c r="U42" s="63"/>
      <c r="V42" s="257">
        <v>25.431664907249509</v>
      </c>
      <c r="W42" s="256">
        <v>0</v>
      </c>
      <c r="X42" s="63"/>
      <c r="Y42" s="257">
        <v>0</v>
      </c>
      <c r="Z42" s="256">
        <v>-11.774013709391367</v>
      </c>
      <c r="AA42" s="63">
        <v>-11.434774111098756</v>
      </c>
      <c r="AB42" s="257">
        <v>-3.828869180622553</v>
      </c>
    </row>
    <row r="43" spans="1:29" ht="18" customHeight="1" x14ac:dyDescent="0.25">
      <c r="A43" s="43"/>
      <c r="B43" s="552" t="s">
        <v>48</v>
      </c>
      <c r="C43" s="552"/>
      <c r="D43" s="269">
        <v>62.536148716327233</v>
      </c>
      <c r="E43" s="66"/>
      <c r="F43" s="270">
        <v>30.945878551670621</v>
      </c>
      <c r="G43" s="269">
        <v>0</v>
      </c>
      <c r="H43" s="66"/>
      <c r="I43" s="270">
        <v>0.37883902980602763</v>
      </c>
      <c r="J43" s="269">
        <v>0</v>
      </c>
      <c r="K43" s="66"/>
      <c r="L43" s="270">
        <v>0</v>
      </c>
      <c r="M43" s="269">
        <v>62.536148716327233</v>
      </c>
      <c r="N43" s="66">
        <v>44.81931012191545</v>
      </c>
      <c r="O43" s="270">
        <v>31.324717581476648</v>
      </c>
      <c r="P43" s="3"/>
      <c r="Q43" s="256">
        <v>19.62741898391911</v>
      </c>
      <c r="R43" s="63"/>
      <c r="S43" s="257">
        <v>0.87344392997495934</v>
      </c>
      <c r="T43" s="256">
        <v>0</v>
      </c>
      <c r="U43" s="63"/>
      <c r="V43" s="257">
        <v>27.08166629272489</v>
      </c>
      <c r="W43" s="256">
        <v>0</v>
      </c>
      <c r="X43" s="63"/>
      <c r="Y43" s="257">
        <v>0</v>
      </c>
      <c r="Z43" s="256">
        <v>19.62741898391911</v>
      </c>
      <c r="AA43" s="63">
        <v>0.91731354627494111</v>
      </c>
      <c r="AB43" s="257">
        <v>1.1262711018798608</v>
      </c>
    </row>
    <row r="44" spans="1:29" ht="18" customHeight="1" x14ac:dyDescent="0.25">
      <c r="A44" s="43"/>
      <c r="B44" s="557" t="s">
        <v>72</v>
      </c>
      <c r="C44" s="557"/>
      <c r="D44" s="280">
        <v>61.876928984254548</v>
      </c>
      <c r="E44" s="281"/>
      <c r="F44" s="282">
        <v>26.42021495838295</v>
      </c>
      <c r="G44" s="280">
        <v>0</v>
      </c>
      <c r="H44" s="281"/>
      <c r="I44" s="282">
        <v>0.16470712311231764</v>
      </c>
      <c r="J44" s="280">
        <v>0</v>
      </c>
      <c r="K44" s="281"/>
      <c r="L44" s="282">
        <v>0</v>
      </c>
      <c r="M44" s="280">
        <v>61.876928984254548</v>
      </c>
      <c r="N44" s="281">
        <v>36.758415006473726</v>
      </c>
      <c r="O44" s="282">
        <v>26.584922081495268</v>
      </c>
      <c r="P44" s="3"/>
      <c r="Q44" s="263">
        <v>0.17336029003093378</v>
      </c>
      <c r="R44" s="264"/>
      <c r="S44" s="265">
        <v>-3.7418712583769445</v>
      </c>
      <c r="T44" s="263">
        <v>-100</v>
      </c>
      <c r="U44" s="264"/>
      <c r="V44" s="265">
        <v>44.354097694813596</v>
      </c>
      <c r="W44" s="263">
        <v>0</v>
      </c>
      <c r="X44" s="264"/>
      <c r="Y44" s="265">
        <v>0</v>
      </c>
      <c r="Z44" s="263">
        <v>-1.2547654739748819</v>
      </c>
      <c r="AA44" s="264">
        <v>-1.1628214849734078</v>
      </c>
      <c r="AB44" s="265">
        <v>-3.5421851613331024</v>
      </c>
    </row>
    <row r="45" spans="1:29" ht="6" customHeight="1" x14ac:dyDescent="0.25">
      <c r="A45" s="43"/>
      <c r="B45" s="348"/>
      <c r="C45" s="348"/>
      <c r="D45" s="66"/>
      <c r="E45" s="66"/>
      <c r="F45" s="66"/>
      <c r="G45" s="66"/>
      <c r="H45" s="66"/>
      <c r="I45" s="66"/>
      <c r="J45" s="66"/>
      <c r="K45" s="66"/>
      <c r="L45" s="66"/>
      <c r="M45" s="66"/>
      <c r="N45" s="66"/>
      <c r="O45" s="66"/>
      <c r="P45" s="3"/>
      <c r="Q45" s="63"/>
      <c r="R45" s="63"/>
      <c r="S45" s="63"/>
      <c r="T45" s="63"/>
      <c r="U45" s="63"/>
      <c r="V45" s="63"/>
      <c r="W45" s="63"/>
      <c r="X45" s="63"/>
      <c r="Y45" s="63"/>
      <c r="Z45" s="63"/>
      <c r="AA45" s="63"/>
      <c r="AB45" s="63"/>
    </row>
    <row r="46" spans="1:29" ht="18" customHeight="1" x14ac:dyDescent="0.25">
      <c r="A46" s="43"/>
      <c r="B46" s="551" t="s">
        <v>49</v>
      </c>
      <c r="C46" s="551"/>
      <c r="D46" s="294">
        <v>90.491005616497873</v>
      </c>
      <c r="E46" s="295"/>
      <c r="F46" s="296">
        <v>33.000683911034244</v>
      </c>
      <c r="G46" s="294">
        <v>13.152286160340289</v>
      </c>
      <c r="H46" s="295"/>
      <c r="I46" s="296">
        <v>1.2124207551807733</v>
      </c>
      <c r="J46" s="294">
        <v>0</v>
      </c>
      <c r="K46" s="295"/>
      <c r="L46" s="296">
        <v>0</v>
      </c>
      <c r="M46" s="294">
        <v>103.64329177683815</v>
      </c>
      <c r="N46" s="295">
        <v>68.106349832409464</v>
      </c>
      <c r="O46" s="296">
        <v>34.213104666215017</v>
      </c>
      <c r="P46" s="3"/>
      <c r="Q46" s="288">
        <v>14.671085084854683</v>
      </c>
      <c r="R46" s="289"/>
      <c r="S46" s="290">
        <v>3.6418445620841653</v>
      </c>
      <c r="T46" s="288">
        <v>71.290890439553394</v>
      </c>
      <c r="U46" s="289"/>
      <c r="V46" s="290">
        <v>137.67345557549692</v>
      </c>
      <c r="W46" s="288">
        <v>0</v>
      </c>
      <c r="X46" s="289"/>
      <c r="Y46" s="290">
        <v>0</v>
      </c>
      <c r="Z46" s="288">
        <v>19.691715443896669</v>
      </c>
      <c r="AA46" s="289">
        <v>26.101418317473964</v>
      </c>
      <c r="AB46" s="290">
        <v>5.7559150047381555</v>
      </c>
    </row>
    <row r="47" spans="1:29" ht="18" customHeight="1" x14ac:dyDescent="0.25">
      <c r="A47" s="43"/>
      <c r="B47" s="554" t="s">
        <v>50</v>
      </c>
      <c r="C47" s="554"/>
      <c r="D47" s="179">
        <v>119.85784482456774</v>
      </c>
      <c r="E47" s="65"/>
      <c r="F47" s="180">
        <v>32.683392471617175</v>
      </c>
      <c r="G47" s="179">
        <v>0</v>
      </c>
      <c r="H47" s="65"/>
      <c r="I47" s="180">
        <v>0.51209559650159542</v>
      </c>
      <c r="J47" s="179">
        <v>0</v>
      </c>
      <c r="K47" s="65"/>
      <c r="L47" s="180">
        <v>0</v>
      </c>
      <c r="M47" s="179">
        <v>119.85784482456774</v>
      </c>
      <c r="N47" s="65">
        <v>69.560506067866626</v>
      </c>
      <c r="O47" s="180">
        <v>33.19548806811877</v>
      </c>
      <c r="P47" s="3"/>
      <c r="Q47" s="174">
        <v>10.356557039330504</v>
      </c>
      <c r="R47" s="64"/>
      <c r="S47" s="175">
        <v>4.9905115710227959</v>
      </c>
      <c r="T47" s="174">
        <v>0</v>
      </c>
      <c r="U47" s="64"/>
      <c r="V47" s="175">
        <v>66.032227623887891</v>
      </c>
      <c r="W47" s="174">
        <v>0</v>
      </c>
      <c r="X47" s="64"/>
      <c r="Y47" s="175">
        <v>0</v>
      </c>
      <c r="Z47" s="174">
        <v>10.356557039330504</v>
      </c>
      <c r="AA47" s="64">
        <v>16.620502619524203</v>
      </c>
      <c r="AB47" s="175">
        <v>5.5900047571316476</v>
      </c>
    </row>
    <row r="48" spans="1:29" ht="18" customHeight="1" x14ac:dyDescent="0.25">
      <c r="A48" s="43"/>
      <c r="B48" s="555" t="s">
        <v>73</v>
      </c>
      <c r="C48" s="555"/>
      <c r="D48" s="273">
        <v>105.1744252205328</v>
      </c>
      <c r="E48" s="274"/>
      <c r="F48" s="275">
        <v>32.842038191325706</v>
      </c>
      <c r="G48" s="273">
        <v>6.5761430801701444</v>
      </c>
      <c r="H48" s="274"/>
      <c r="I48" s="275">
        <v>0.86225817584118436</v>
      </c>
      <c r="J48" s="273">
        <v>0</v>
      </c>
      <c r="K48" s="274"/>
      <c r="L48" s="275">
        <v>0</v>
      </c>
      <c r="M48" s="273">
        <v>111.75056830070295</v>
      </c>
      <c r="N48" s="274">
        <v>68.833427950138045</v>
      </c>
      <c r="O48" s="275">
        <v>33.70429636716689</v>
      </c>
      <c r="P48" s="3"/>
      <c r="Q48" s="176">
        <v>12.172197591726501</v>
      </c>
      <c r="R48" s="177"/>
      <c r="S48" s="178">
        <v>4.3085617804585432</v>
      </c>
      <c r="T48" s="176">
        <v>71.29089043732256</v>
      </c>
      <c r="U48" s="177"/>
      <c r="V48" s="178">
        <v>110.67894345156273</v>
      </c>
      <c r="W48" s="176">
        <v>0</v>
      </c>
      <c r="X48" s="177"/>
      <c r="Y48" s="178">
        <v>0</v>
      </c>
      <c r="Z48" s="176">
        <v>14.497656485556449</v>
      </c>
      <c r="AA48" s="177">
        <v>21.125818536225236</v>
      </c>
      <c r="AB48" s="178">
        <v>5.6741470844462905</v>
      </c>
    </row>
    <row r="49" spans="1:29" ht="6" customHeight="1" x14ac:dyDescent="0.25">
      <c r="A49" s="43"/>
      <c r="B49" s="348"/>
      <c r="C49" s="348"/>
      <c r="D49" s="66"/>
      <c r="E49" s="66"/>
      <c r="F49" s="66"/>
      <c r="G49" s="66"/>
      <c r="H49" s="66"/>
      <c r="I49" s="66"/>
      <c r="J49" s="66"/>
      <c r="K49" s="66"/>
      <c r="L49" s="66"/>
      <c r="M49" s="66"/>
      <c r="N49" s="66"/>
      <c r="O49" s="66"/>
      <c r="P49" s="3"/>
      <c r="Q49" s="63"/>
      <c r="R49" s="63"/>
      <c r="S49" s="63"/>
      <c r="T49" s="63"/>
      <c r="U49" s="63"/>
      <c r="V49" s="63"/>
      <c r="W49" s="63"/>
      <c r="X49" s="63"/>
      <c r="Y49" s="63"/>
      <c r="Z49" s="63"/>
      <c r="AA49" s="63"/>
      <c r="AB49" s="63"/>
    </row>
    <row r="50" spans="1:29" ht="18" customHeight="1" x14ac:dyDescent="0.25">
      <c r="A50" s="43"/>
      <c r="B50" s="553" t="s">
        <v>12</v>
      </c>
      <c r="C50" s="553"/>
      <c r="D50" s="291">
        <v>73.046283309957929</v>
      </c>
      <c r="E50" s="292"/>
      <c r="F50" s="293">
        <v>28.09559752591603</v>
      </c>
      <c r="G50" s="291">
        <v>1.7012622720897617</v>
      </c>
      <c r="H50" s="292"/>
      <c r="I50" s="293">
        <v>0.32658243575255702</v>
      </c>
      <c r="J50" s="291">
        <v>0</v>
      </c>
      <c r="K50" s="292"/>
      <c r="L50" s="293">
        <v>0</v>
      </c>
      <c r="M50" s="291">
        <v>74.747545582047692</v>
      </c>
      <c r="N50" s="292">
        <v>45.035837701612905</v>
      </c>
      <c r="O50" s="293">
        <v>28.42217996166859</v>
      </c>
      <c r="P50" s="3"/>
      <c r="Q50" s="285">
        <v>1.3357200532820908</v>
      </c>
      <c r="R50" s="286"/>
      <c r="S50" s="287">
        <v>-2.3095086052163261</v>
      </c>
      <c r="T50" s="285">
        <v>-8.0363912068112917</v>
      </c>
      <c r="U50" s="286"/>
      <c r="V50" s="287">
        <v>63.766762491065961</v>
      </c>
      <c r="W50" s="285">
        <v>0</v>
      </c>
      <c r="X50" s="286"/>
      <c r="Y50" s="287">
        <v>0</v>
      </c>
      <c r="Z50" s="285">
        <v>1.1012150356448775</v>
      </c>
      <c r="AA50" s="286">
        <v>3.4701335608207633</v>
      </c>
      <c r="AB50" s="287">
        <v>-1.8544937020701346</v>
      </c>
    </row>
    <row r="51" spans="1:29" ht="15" customHeight="1" x14ac:dyDescent="0.2">
      <c r="B51" s="31"/>
      <c r="C51"/>
      <c r="D51" s="41"/>
      <c r="E51" s="41"/>
      <c r="F51" s="41"/>
      <c r="G51" s="41"/>
      <c r="H51" s="41"/>
      <c r="I51" s="41"/>
      <c r="J51" s="41"/>
      <c r="K51" s="41"/>
      <c r="L51" s="41"/>
      <c r="M51" s="41"/>
      <c r="N51" s="41"/>
      <c r="O51" s="41"/>
      <c r="P51" s="3"/>
      <c r="Q51" s="3"/>
      <c r="R51" s="3"/>
      <c r="S51" s="3"/>
      <c r="T51" s="3"/>
      <c r="U51" s="3"/>
      <c r="V51" s="3"/>
      <c r="W51" s="3"/>
      <c r="X51" s="3"/>
      <c r="Y51" s="3"/>
      <c r="Z51" s="3"/>
      <c r="AA51" s="3"/>
      <c r="AB51" s="3"/>
    </row>
    <row r="52" spans="1:29" ht="39.950000000000003" customHeight="1" x14ac:dyDescent="0.2">
      <c r="B52" s="547" t="s">
        <v>106</v>
      </c>
      <c r="C52" s="547"/>
      <c r="D52" s="547"/>
      <c r="E52" s="547"/>
      <c r="F52" s="547"/>
      <c r="G52" s="547"/>
      <c r="H52" s="547"/>
      <c r="I52" s="547"/>
      <c r="J52" s="547"/>
      <c r="K52" s="547"/>
      <c r="L52" s="547"/>
      <c r="M52" s="547"/>
      <c r="N52" s="547"/>
      <c r="O52" s="547"/>
      <c r="P52" s="547"/>
      <c r="Q52" s="547"/>
      <c r="R52" s="547"/>
      <c r="S52" s="547"/>
      <c r="T52" s="547"/>
      <c r="U52" s="547"/>
      <c r="V52" s="547"/>
      <c r="W52" s="547"/>
      <c r="X52" s="547"/>
      <c r="Y52" s="547"/>
      <c r="Z52" s="547"/>
      <c r="AA52" s="547"/>
      <c r="AB52" s="547"/>
    </row>
    <row r="54" spans="1:29" x14ac:dyDescent="0.2">
      <c r="A54" s="151"/>
      <c r="B54" s="151"/>
      <c r="C54" s="151"/>
      <c r="D54" s="151"/>
      <c r="E54" s="151"/>
      <c r="F54" s="151"/>
      <c r="G54" s="151"/>
      <c r="H54" s="151"/>
      <c r="I54" s="151"/>
      <c r="J54" s="151"/>
      <c r="K54" s="151"/>
      <c r="L54" s="151"/>
      <c r="M54" s="151"/>
      <c r="N54" s="151"/>
      <c r="O54" s="151"/>
      <c r="P54" s="151"/>
      <c r="Q54" s="151"/>
      <c r="R54" s="151"/>
      <c r="S54" s="151"/>
      <c r="T54" s="151"/>
      <c r="U54" s="151"/>
      <c r="V54" s="151"/>
      <c r="W54" s="151"/>
      <c r="X54" s="151"/>
      <c r="Y54" s="151"/>
      <c r="Z54" s="151"/>
      <c r="AA54" s="151"/>
      <c r="AB54" s="151"/>
      <c r="AC54" s="151"/>
    </row>
    <row r="55" spans="1:29" x14ac:dyDescent="0.2">
      <c r="A55" s="151"/>
      <c r="B55" s="151"/>
      <c r="C55" s="151"/>
      <c r="D55" s="151"/>
      <c r="E55" s="151"/>
      <c r="F55" s="151"/>
      <c r="G55" s="151"/>
      <c r="H55" s="151"/>
      <c r="I55" s="151"/>
      <c r="J55" s="151"/>
      <c r="K55" s="151"/>
      <c r="L55" s="151"/>
      <c r="M55" s="151"/>
      <c r="N55" s="151"/>
      <c r="O55" s="151"/>
      <c r="P55" s="151"/>
      <c r="Q55" s="151"/>
      <c r="R55" s="151"/>
      <c r="S55" s="151"/>
      <c r="T55" s="151"/>
      <c r="U55" s="151"/>
      <c r="V55" s="151"/>
      <c r="W55" s="151"/>
      <c r="X55" s="151"/>
      <c r="Y55" s="151"/>
      <c r="Z55" s="151"/>
      <c r="AA55" s="151"/>
      <c r="AB55" s="151"/>
      <c r="AC55" s="151"/>
    </row>
    <row r="56" spans="1:29" x14ac:dyDescent="0.2">
      <c r="A56" s="151"/>
      <c r="B56" s="151"/>
      <c r="C56" s="151"/>
      <c r="D56" s="151"/>
      <c r="E56" s="151"/>
      <c r="F56" s="151"/>
      <c r="G56" s="151"/>
      <c r="H56" s="151"/>
      <c r="I56" s="151"/>
      <c r="J56" s="151"/>
      <c r="K56" s="151"/>
      <c r="L56" s="151"/>
      <c r="M56" s="151"/>
      <c r="N56" s="151"/>
      <c r="O56" s="151"/>
      <c r="P56" s="151"/>
      <c r="Q56" s="151"/>
      <c r="R56" s="151"/>
      <c r="S56" s="151"/>
      <c r="T56" s="151"/>
      <c r="U56" s="151"/>
      <c r="V56" s="151"/>
      <c r="W56" s="151"/>
      <c r="X56" s="151"/>
      <c r="Y56" s="151"/>
      <c r="Z56" s="151"/>
      <c r="AA56" s="151"/>
      <c r="AB56" s="151"/>
      <c r="AC56" s="151"/>
    </row>
    <row r="57" spans="1:29" x14ac:dyDescent="0.2">
      <c r="A57" s="151"/>
      <c r="B57" s="151"/>
      <c r="C57" s="151"/>
      <c r="D57" s="151"/>
      <c r="E57" s="151"/>
      <c r="F57" s="151"/>
      <c r="G57" s="151"/>
      <c r="H57" s="151"/>
      <c r="I57" s="151"/>
      <c r="J57" s="151"/>
      <c r="K57" s="151"/>
      <c r="L57" s="151"/>
      <c r="M57" s="151"/>
      <c r="N57" s="151"/>
      <c r="O57" s="151"/>
      <c r="P57" s="151"/>
      <c r="Q57" s="151"/>
      <c r="R57" s="151"/>
      <c r="S57" s="151"/>
      <c r="T57" s="151"/>
      <c r="U57" s="151"/>
      <c r="V57" s="151"/>
      <c r="W57" s="151"/>
      <c r="X57" s="151"/>
      <c r="Y57" s="151"/>
      <c r="Z57" s="151"/>
      <c r="AA57" s="151"/>
      <c r="AB57" s="151"/>
      <c r="AC57" s="151"/>
    </row>
    <row r="58" spans="1:29" x14ac:dyDescent="0.2">
      <c r="A58" s="151"/>
      <c r="B58" s="151"/>
      <c r="C58" s="151"/>
      <c r="D58" s="151"/>
      <c r="E58" s="151"/>
      <c r="F58" s="151"/>
      <c r="G58" s="151"/>
      <c r="H58" s="151"/>
      <c r="I58" s="151"/>
      <c r="J58" s="151"/>
      <c r="K58" s="151"/>
      <c r="L58" s="151"/>
      <c r="M58" s="151"/>
      <c r="N58" s="151"/>
      <c r="O58" s="151"/>
      <c r="P58" s="151"/>
      <c r="Q58" s="151"/>
      <c r="R58" s="151"/>
      <c r="S58" s="151"/>
      <c r="T58" s="151"/>
      <c r="U58" s="151"/>
      <c r="V58" s="151"/>
      <c r="W58" s="151"/>
      <c r="X58" s="151"/>
      <c r="Y58" s="151"/>
      <c r="Z58" s="151"/>
      <c r="AA58" s="151"/>
      <c r="AB58" s="151"/>
      <c r="AC58" s="151"/>
    </row>
    <row r="59" spans="1:29" x14ac:dyDescent="0.2">
      <c r="A59" s="151"/>
      <c r="B59" s="151"/>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row>
    <row r="60" spans="1:29" x14ac:dyDescent="0.2">
      <c r="A60" s="151"/>
      <c r="B60" s="151"/>
      <c r="C60" s="151"/>
      <c r="D60" s="151"/>
      <c r="E60" s="151"/>
      <c r="F60" s="151"/>
      <c r="G60" s="151"/>
      <c r="H60" s="151"/>
      <c r="I60" s="151"/>
      <c r="J60" s="151"/>
      <c r="K60" s="151"/>
      <c r="L60" s="151"/>
      <c r="M60" s="151"/>
      <c r="N60" s="151"/>
      <c r="O60" s="151"/>
      <c r="P60" s="151"/>
      <c r="Q60" s="151"/>
      <c r="R60" s="151"/>
      <c r="S60" s="151"/>
      <c r="T60" s="151"/>
      <c r="U60" s="151"/>
      <c r="V60" s="151"/>
      <c r="W60" s="151"/>
      <c r="X60" s="151"/>
      <c r="Y60" s="151"/>
      <c r="Z60" s="151"/>
      <c r="AA60" s="151"/>
      <c r="AB60" s="151"/>
      <c r="AC60" s="151"/>
    </row>
    <row r="61" spans="1:29" x14ac:dyDescent="0.2">
      <c r="A61" s="151"/>
      <c r="B61" s="151"/>
      <c r="C61" s="151"/>
      <c r="D61" s="151"/>
      <c r="E61" s="151"/>
      <c r="F61" s="151"/>
      <c r="G61" s="151"/>
      <c r="H61" s="151"/>
      <c r="I61" s="151"/>
      <c r="J61" s="151"/>
      <c r="K61" s="151"/>
      <c r="L61" s="151"/>
      <c r="M61" s="151"/>
      <c r="N61" s="151"/>
      <c r="O61" s="151"/>
      <c r="P61" s="151"/>
      <c r="Q61" s="151"/>
      <c r="R61" s="151"/>
      <c r="S61" s="151"/>
      <c r="T61" s="151"/>
      <c r="U61" s="151"/>
      <c r="V61" s="151"/>
      <c r="W61" s="151"/>
      <c r="X61" s="151"/>
      <c r="Y61" s="151"/>
      <c r="Z61" s="151"/>
      <c r="AA61" s="151"/>
      <c r="AB61" s="151"/>
      <c r="AC61" s="151"/>
    </row>
    <row r="62" spans="1:29" x14ac:dyDescent="0.2">
      <c r="A62" s="151"/>
      <c r="B62" s="151"/>
      <c r="C62" s="151"/>
      <c r="D62" s="151"/>
      <c r="E62" s="151"/>
      <c r="F62" s="151"/>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row>
    <row r="63" spans="1:29" x14ac:dyDescent="0.2">
      <c r="A63" s="151"/>
      <c r="B63" s="151"/>
      <c r="C63" s="151"/>
      <c r="D63" s="151"/>
      <c r="E63" s="151"/>
      <c r="F63" s="151"/>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row>
    <row r="64" spans="1:29" x14ac:dyDescent="0.2">
      <c r="A64" s="151"/>
      <c r="B64" s="151"/>
      <c r="C64" s="151"/>
      <c r="D64" s="151"/>
      <c r="E64" s="151"/>
      <c r="F64" s="151"/>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row>
    <row r="65" s="151" customFormat="1" x14ac:dyDescent="0.2"/>
    <row r="66" s="151" customFormat="1" x14ac:dyDescent="0.2"/>
    <row r="67" s="151" customFormat="1" x14ac:dyDescent="0.2"/>
    <row r="68" s="151" customFormat="1" x14ac:dyDescent="0.2"/>
    <row r="69" s="151" customFormat="1" x14ac:dyDescent="0.2"/>
    <row r="70" s="151" customFormat="1" x14ac:dyDescent="0.2"/>
    <row r="71" s="151" customFormat="1" x14ac:dyDescent="0.2"/>
    <row r="72" s="151" customFormat="1" x14ac:dyDescent="0.2"/>
    <row r="73" s="151" customFormat="1" x14ac:dyDescent="0.2"/>
    <row r="74" s="151" customFormat="1" x14ac:dyDescent="0.2"/>
    <row r="75" s="151" customFormat="1" x14ac:dyDescent="0.2"/>
    <row r="76" s="151" customFormat="1" x14ac:dyDescent="0.2"/>
    <row r="77" s="151" customFormat="1" x14ac:dyDescent="0.2"/>
    <row r="78" s="151" customFormat="1" x14ac:dyDescent="0.2"/>
    <row r="79" s="151" customFormat="1" x14ac:dyDescent="0.2"/>
    <row r="80" s="151" customFormat="1" x14ac:dyDescent="0.2"/>
    <row r="81" s="151" customFormat="1" x14ac:dyDescent="0.2"/>
    <row r="82" s="151" customFormat="1" x14ac:dyDescent="0.2"/>
    <row r="83" s="151" customFormat="1" x14ac:dyDescent="0.2"/>
    <row r="84" s="151" customFormat="1" x14ac:dyDescent="0.2"/>
    <row r="85" s="151" customFormat="1" x14ac:dyDescent="0.2"/>
    <row r="86" s="151" customFormat="1" x14ac:dyDescent="0.2"/>
    <row r="87" s="151" customFormat="1" x14ac:dyDescent="0.2"/>
    <row r="88" s="151" customFormat="1" x14ac:dyDescent="0.2"/>
    <row r="89" s="151" customFormat="1" x14ac:dyDescent="0.2"/>
    <row r="90" s="151" customFormat="1" x14ac:dyDescent="0.2"/>
    <row r="91" s="151" customFormat="1" x14ac:dyDescent="0.2"/>
    <row r="92" s="151" customFormat="1" x14ac:dyDescent="0.2"/>
    <row r="93" s="151" customFormat="1" x14ac:dyDescent="0.2"/>
    <row r="94" s="151" customFormat="1" x14ac:dyDescent="0.2"/>
  </sheetData>
  <mergeCells count="49">
    <mergeCell ref="B43:C43"/>
    <mergeCell ref="B41:C41"/>
    <mergeCell ref="B27:C27"/>
    <mergeCell ref="Q24:AB24"/>
    <mergeCell ref="B36:C36"/>
    <mergeCell ref="B39:C39"/>
    <mergeCell ref="B40:C40"/>
    <mergeCell ref="B42:C42"/>
    <mergeCell ref="Q38:AB38"/>
    <mergeCell ref="B28:C28"/>
    <mergeCell ref="B29:C29"/>
    <mergeCell ref="B30:C30"/>
    <mergeCell ref="B38:O38"/>
    <mergeCell ref="Q10:AB10"/>
    <mergeCell ref="B11:C11"/>
    <mergeCell ref="B12:C12"/>
    <mergeCell ref="B13:C13"/>
    <mergeCell ref="B20:C20"/>
    <mergeCell ref="B16:C16"/>
    <mergeCell ref="B14:C14"/>
    <mergeCell ref="B50:C50"/>
    <mergeCell ref="B44:C44"/>
    <mergeCell ref="B46:C46"/>
    <mergeCell ref="B47:C47"/>
    <mergeCell ref="B48:C48"/>
    <mergeCell ref="B22:C22"/>
    <mergeCell ref="B33:C33"/>
    <mergeCell ref="B34:C34"/>
    <mergeCell ref="B32:C32"/>
    <mergeCell ref="B19:C19"/>
    <mergeCell ref="B25:C25"/>
    <mergeCell ref="B26:C26"/>
    <mergeCell ref="B24:O24"/>
    <mergeCell ref="B52:AB52"/>
    <mergeCell ref="R3:AB3"/>
    <mergeCell ref="Q6:AB6"/>
    <mergeCell ref="D6:O6"/>
    <mergeCell ref="Q7:S7"/>
    <mergeCell ref="T7:V7"/>
    <mergeCell ref="W7:Y7"/>
    <mergeCell ref="Z7:AB7"/>
    <mergeCell ref="D7:F7"/>
    <mergeCell ref="M7:O7"/>
    <mergeCell ref="J7:L7"/>
    <mergeCell ref="G7:I7"/>
    <mergeCell ref="B8:C8"/>
    <mergeCell ref="B18:C18"/>
    <mergeCell ref="B10:O10"/>
    <mergeCell ref="B15:C15"/>
  </mergeCells>
  <phoneticPr fontId="0" type="noConversion"/>
  <printOptions horizontalCentered="1" verticalCentered="1"/>
  <pageMargins left="0.25" right="0.25" top="0.25" bottom="0.25" header="0" footer="0"/>
  <pageSetup scale="67" orientation="landscape" r:id="rId1"/>
  <headerFooter alignWithMargins="0"/>
  <rowBreaks count="1" manualBreakCount="1">
    <brk id="54" max="16383" man="1"/>
  </rowBreaks>
  <colBreaks count="1" manualBreakCount="1">
    <brk id="30"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2">
    <pageSetUpPr fitToPage="1"/>
  </sheetPr>
  <dimension ref="A1:AP94"/>
  <sheetViews>
    <sheetView showGridLines="0" zoomScale="85" workbookViewId="0"/>
  </sheetViews>
  <sheetFormatPr defaultRowHeight="12.75" x14ac:dyDescent="0.2"/>
  <cols>
    <col min="1" max="1" width="2.7109375" customWidth="1"/>
    <col min="2" max="2" width="6.7109375" customWidth="1"/>
    <col min="3" max="3" width="6.140625" style="23" customWidth="1"/>
    <col min="4" max="15" width="7.42578125" customWidth="1"/>
    <col min="16" max="16" width="1.42578125" customWidth="1"/>
    <col min="17" max="28" width="7.42578125" customWidth="1"/>
    <col min="29" max="29" width="3.5703125" customWidth="1"/>
    <col min="30" max="42" width="9.140625" style="151" customWidth="1"/>
  </cols>
  <sheetData>
    <row r="1" spans="1:29" ht="30" x14ac:dyDescent="0.2">
      <c r="A1" s="62"/>
      <c r="B1" s="365" t="s">
        <v>119</v>
      </c>
      <c r="Y1" s="3"/>
      <c r="AB1" s="386"/>
    </row>
    <row r="2" spans="1:29" ht="15" customHeight="1" x14ac:dyDescent="0.2">
      <c r="A2" s="8"/>
      <c r="B2" s="8" t="s">
        <v>130</v>
      </c>
    </row>
    <row r="3" spans="1:29" ht="17.100000000000001" customHeight="1" x14ac:dyDescent="0.2">
      <c r="A3" s="8"/>
      <c r="B3" s="8" t="s">
        <v>131</v>
      </c>
      <c r="R3" s="548" t="s">
        <v>202</v>
      </c>
      <c r="S3" s="548"/>
      <c r="T3" s="548"/>
      <c r="U3" s="548"/>
      <c r="V3" s="548"/>
      <c r="W3" s="548"/>
      <c r="X3" s="548"/>
      <c r="Y3" s="548"/>
      <c r="Z3" s="548"/>
      <c r="AA3" s="548"/>
      <c r="AB3" s="548"/>
    </row>
    <row r="4" spans="1:29" ht="19.5" customHeight="1" x14ac:dyDescent="0.2">
      <c r="B4" s="142" t="s">
        <v>132</v>
      </c>
      <c r="C4" s="3"/>
      <c r="D4" s="3"/>
      <c r="E4" s="3"/>
      <c r="F4" s="3"/>
      <c r="G4" s="3"/>
      <c r="H4" s="143"/>
      <c r="I4" s="143"/>
      <c r="J4" s="143"/>
      <c r="K4" s="143"/>
      <c r="L4" s="143"/>
      <c r="M4" s="143"/>
      <c r="N4" s="143"/>
      <c r="O4" s="143"/>
      <c r="P4" s="143"/>
      <c r="Q4" s="143"/>
      <c r="R4" s="143"/>
      <c r="S4" s="143"/>
      <c r="T4" s="143"/>
    </row>
    <row r="5" spans="1:29" ht="12.75" customHeight="1" x14ac:dyDescent="0.2"/>
    <row r="6" spans="1:29" ht="15.75" x14ac:dyDescent="0.25">
      <c r="D6" s="549" t="s">
        <v>57</v>
      </c>
      <c r="E6" s="549"/>
      <c r="F6" s="549"/>
      <c r="G6" s="549"/>
      <c r="H6" s="549"/>
      <c r="I6" s="549"/>
      <c r="J6" s="549"/>
      <c r="K6" s="549"/>
      <c r="L6" s="549"/>
      <c r="M6" s="549"/>
      <c r="N6" s="549"/>
      <c r="O6" s="549"/>
      <c r="Q6" s="542" t="s">
        <v>68</v>
      </c>
      <c r="R6" s="542"/>
      <c r="S6" s="542"/>
      <c r="T6" s="542"/>
      <c r="U6" s="542"/>
      <c r="V6" s="542"/>
      <c r="W6" s="542"/>
      <c r="X6" s="542"/>
      <c r="Y6" s="542"/>
      <c r="Z6" s="542"/>
      <c r="AA6" s="542"/>
      <c r="AB6" s="542"/>
    </row>
    <row r="7" spans="1:29" ht="15.75" x14ac:dyDescent="0.25">
      <c r="D7" s="539" t="s">
        <v>11</v>
      </c>
      <c r="E7" s="539"/>
      <c r="F7" s="539"/>
      <c r="G7" s="539" t="s">
        <v>13</v>
      </c>
      <c r="H7" s="539"/>
      <c r="I7" s="539"/>
      <c r="J7" s="539" t="s">
        <v>14</v>
      </c>
      <c r="K7" s="539"/>
      <c r="L7" s="539"/>
      <c r="M7" s="539" t="s">
        <v>12</v>
      </c>
      <c r="N7" s="539"/>
      <c r="O7" s="539"/>
      <c r="Q7" s="539" t="s">
        <v>11</v>
      </c>
      <c r="R7" s="539"/>
      <c r="S7" s="539"/>
      <c r="T7" s="539" t="s">
        <v>13</v>
      </c>
      <c r="U7" s="539"/>
      <c r="V7" s="539"/>
      <c r="W7" s="539" t="s">
        <v>14</v>
      </c>
      <c r="X7" s="539"/>
      <c r="Y7" s="539"/>
      <c r="Z7" s="539" t="s">
        <v>12</v>
      </c>
      <c r="AA7" s="539"/>
      <c r="AB7" s="539"/>
    </row>
    <row r="8" spans="1:29" ht="27" customHeight="1" x14ac:dyDescent="0.25">
      <c r="A8" s="42"/>
      <c r="B8" s="550"/>
      <c r="C8" s="550"/>
      <c r="D8" s="250" t="s">
        <v>25</v>
      </c>
      <c r="E8" s="251" t="s">
        <v>15</v>
      </c>
      <c r="F8" s="252" t="s">
        <v>203</v>
      </c>
      <c r="G8" s="250" t="s">
        <v>25</v>
      </c>
      <c r="H8" s="251" t="s">
        <v>15</v>
      </c>
      <c r="I8" s="252" t="s">
        <v>203</v>
      </c>
      <c r="J8" s="250" t="s">
        <v>25</v>
      </c>
      <c r="K8" s="251" t="s">
        <v>15</v>
      </c>
      <c r="L8" s="252" t="s">
        <v>203</v>
      </c>
      <c r="M8" s="250" t="s">
        <v>25</v>
      </c>
      <c r="N8" s="251" t="s">
        <v>15</v>
      </c>
      <c r="O8" s="252" t="s">
        <v>203</v>
      </c>
      <c r="P8" s="45"/>
      <c r="Q8" s="250" t="s">
        <v>25</v>
      </c>
      <c r="R8" s="251" t="s">
        <v>15</v>
      </c>
      <c r="S8" s="252" t="s">
        <v>203</v>
      </c>
      <c r="T8" s="250" t="s">
        <v>25</v>
      </c>
      <c r="U8" s="251" t="s">
        <v>15</v>
      </c>
      <c r="V8" s="252" t="s">
        <v>203</v>
      </c>
      <c r="W8" s="250" t="s">
        <v>25</v>
      </c>
      <c r="X8" s="251" t="s">
        <v>15</v>
      </c>
      <c r="Y8" s="252" t="s">
        <v>203</v>
      </c>
      <c r="Z8" s="250" t="s">
        <v>25</v>
      </c>
      <c r="AA8" s="251" t="s">
        <v>15</v>
      </c>
      <c r="AB8" s="252" t="s">
        <v>203</v>
      </c>
    </row>
    <row r="9" spans="1:29" ht="6" customHeight="1" x14ac:dyDescent="0.2">
      <c r="A9" s="76"/>
      <c r="B9" s="78"/>
      <c r="C9" s="78"/>
      <c r="D9" s="77"/>
      <c r="E9" s="77"/>
      <c r="F9" s="77"/>
      <c r="G9" s="77"/>
      <c r="H9" s="77"/>
      <c r="I9" s="77"/>
      <c r="J9" s="77"/>
      <c r="K9" s="77"/>
      <c r="L9" s="77"/>
      <c r="M9" s="77"/>
      <c r="N9" s="77"/>
      <c r="O9" s="77"/>
      <c r="P9" s="79"/>
      <c r="Q9" s="77"/>
      <c r="R9" s="77"/>
      <c r="S9" s="77"/>
      <c r="T9" s="77"/>
      <c r="U9" s="77"/>
      <c r="V9" s="77"/>
      <c r="W9" s="77"/>
      <c r="X9" s="77"/>
      <c r="Y9" s="77"/>
      <c r="Z9" s="77"/>
      <c r="AA9" s="77"/>
      <c r="AB9" s="77"/>
      <c r="AC9" s="1"/>
    </row>
    <row r="10" spans="1:29" ht="18" customHeight="1" x14ac:dyDescent="0.25">
      <c r="A10" s="76"/>
      <c r="B10" s="541" t="s">
        <v>22</v>
      </c>
      <c r="C10" s="541"/>
      <c r="D10" s="541"/>
      <c r="E10" s="541"/>
      <c r="F10" s="541"/>
      <c r="G10" s="541"/>
      <c r="H10" s="541"/>
      <c r="I10" s="541"/>
      <c r="J10" s="541"/>
      <c r="K10" s="541"/>
      <c r="L10" s="541"/>
      <c r="M10" s="541"/>
      <c r="N10" s="541"/>
      <c r="O10" s="541"/>
      <c r="P10" s="249"/>
      <c r="Q10" s="538"/>
      <c r="R10" s="538"/>
      <c r="S10" s="538"/>
      <c r="T10" s="538"/>
      <c r="U10" s="538"/>
      <c r="V10" s="538"/>
      <c r="W10" s="538"/>
      <c r="X10" s="538"/>
      <c r="Y10" s="538"/>
      <c r="Z10" s="538"/>
      <c r="AA10" s="538"/>
      <c r="AB10" s="538"/>
      <c r="AC10" s="1"/>
    </row>
    <row r="11" spans="1:29" ht="18" customHeight="1" x14ac:dyDescent="0.25">
      <c r="A11" s="43"/>
      <c r="B11" s="556" t="s">
        <v>42</v>
      </c>
      <c r="C11" s="556"/>
      <c r="D11" s="260">
        <v>31.000890830196269</v>
      </c>
      <c r="E11" s="261"/>
      <c r="F11" s="262">
        <v>40.237389579206088</v>
      </c>
      <c r="G11" s="260">
        <v>2.2917325210494552</v>
      </c>
      <c r="H11" s="261"/>
      <c r="I11" s="262">
        <v>0.61112241518011445</v>
      </c>
      <c r="J11" s="260">
        <v>0</v>
      </c>
      <c r="K11" s="261"/>
      <c r="L11" s="262">
        <v>0</v>
      </c>
      <c r="M11" s="260">
        <v>33.403010033444815</v>
      </c>
      <c r="N11" s="261">
        <v>32.995902627139067</v>
      </c>
      <c r="O11" s="262">
        <v>40.848253038918998</v>
      </c>
      <c r="P11" s="3"/>
      <c r="Q11" s="260">
        <v>-19.424123833581692</v>
      </c>
      <c r="R11" s="261"/>
      <c r="S11" s="262">
        <v>-0.88886381868716047</v>
      </c>
      <c r="T11" s="260">
        <v>1017.4487771394541</v>
      </c>
      <c r="U11" s="261"/>
      <c r="V11" s="262">
        <v>31.466076854101033</v>
      </c>
      <c r="W11" s="260">
        <v>0</v>
      </c>
      <c r="X11" s="261"/>
      <c r="Y11" s="262">
        <v>0</v>
      </c>
      <c r="Z11" s="260">
        <v>-13.640998450076154</v>
      </c>
      <c r="AA11" s="261">
        <v>-1.407591868240226</v>
      </c>
      <c r="AB11" s="262">
        <v>-0.52467964863931993</v>
      </c>
    </row>
    <row r="12" spans="1:29" ht="18" customHeight="1" x14ac:dyDescent="0.25">
      <c r="A12" s="43"/>
      <c r="B12" s="552" t="s">
        <v>45</v>
      </c>
      <c r="C12" s="552"/>
      <c r="D12" s="256">
        <v>39.003552698358995</v>
      </c>
      <c r="E12" s="63"/>
      <c r="F12" s="257">
        <v>49.482916188078846</v>
      </c>
      <c r="G12" s="256">
        <v>3.1072012631816386</v>
      </c>
      <c r="H12" s="63"/>
      <c r="I12" s="257">
        <v>0.57147009819231542</v>
      </c>
      <c r="J12" s="256">
        <v>0</v>
      </c>
      <c r="K12" s="63"/>
      <c r="L12" s="257">
        <v>0</v>
      </c>
      <c r="M12" s="256">
        <v>42.24774405250205</v>
      </c>
      <c r="N12" s="63">
        <v>47.268857886025067</v>
      </c>
      <c r="O12" s="257">
        <v>50.055076709933111</v>
      </c>
      <c r="P12" s="3"/>
      <c r="Q12" s="256">
        <v>-5.0900324981008236</v>
      </c>
      <c r="R12" s="63"/>
      <c r="S12" s="257">
        <v>-2.5879524261893234</v>
      </c>
      <c r="T12" s="256">
        <v>575.67503837353252</v>
      </c>
      <c r="U12" s="63"/>
      <c r="V12" s="257">
        <v>48.627344032602764</v>
      </c>
      <c r="W12" s="256">
        <v>0</v>
      </c>
      <c r="X12" s="63"/>
      <c r="Y12" s="257">
        <v>0</v>
      </c>
      <c r="Z12" s="256">
        <v>1.6666033939199587</v>
      </c>
      <c r="AA12" s="63">
        <v>0.67244275226636141</v>
      </c>
      <c r="AB12" s="257">
        <v>-2.2020499733926768</v>
      </c>
    </row>
    <row r="13" spans="1:29" ht="18" customHeight="1" x14ac:dyDescent="0.25">
      <c r="A13" s="43"/>
      <c r="B13" s="552" t="s">
        <v>46</v>
      </c>
      <c r="C13" s="552"/>
      <c r="D13" s="256">
        <v>47.620122450131198</v>
      </c>
      <c r="E13" s="63"/>
      <c r="F13" s="257">
        <v>52.46894873285293</v>
      </c>
      <c r="G13" s="256">
        <v>4.5001833930536357</v>
      </c>
      <c r="H13" s="63"/>
      <c r="I13" s="257">
        <v>0.5963591568510106</v>
      </c>
      <c r="J13" s="256">
        <v>0</v>
      </c>
      <c r="K13" s="63"/>
      <c r="L13" s="257">
        <v>0</v>
      </c>
      <c r="M13" s="256">
        <v>52.255947497949137</v>
      </c>
      <c r="N13" s="63">
        <v>50.147789075431547</v>
      </c>
      <c r="O13" s="257">
        <v>53.065217771100123</v>
      </c>
      <c r="P13" s="126"/>
      <c r="Q13" s="256">
        <v>4.4063546293816263</v>
      </c>
      <c r="R13" s="63"/>
      <c r="S13" s="257">
        <v>-2.6935387511798163</v>
      </c>
      <c r="T13" s="256">
        <v>389.29266708416259</v>
      </c>
      <c r="U13" s="63"/>
      <c r="V13" s="257">
        <v>65.514167463254623</v>
      </c>
      <c r="W13" s="256">
        <v>0</v>
      </c>
      <c r="X13" s="63"/>
      <c r="Y13" s="257">
        <v>0</v>
      </c>
      <c r="Z13" s="256">
        <v>12.305684110713132</v>
      </c>
      <c r="AA13" s="63">
        <v>-2.4480698836590022</v>
      </c>
      <c r="AB13" s="257">
        <v>-2.2405169225381081</v>
      </c>
    </row>
    <row r="14" spans="1:29" ht="18" customHeight="1" x14ac:dyDescent="0.25">
      <c r="A14" s="43"/>
      <c r="B14" s="552" t="s">
        <v>47</v>
      </c>
      <c r="C14" s="552"/>
      <c r="D14" s="256">
        <v>48.033126293995856</v>
      </c>
      <c r="E14" s="63"/>
      <c r="F14" s="257">
        <v>54.018842250561548</v>
      </c>
      <c r="G14" s="256">
        <v>6.5044858523119391</v>
      </c>
      <c r="H14" s="63"/>
      <c r="I14" s="257">
        <v>0.74456428426477561</v>
      </c>
      <c r="J14" s="256">
        <v>0</v>
      </c>
      <c r="K14" s="63"/>
      <c r="L14" s="257">
        <v>0</v>
      </c>
      <c r="M14" s="256">
        <v>54.682274247491641</v>
      </c>
      <c r="N14" s="63">
        <v>52.349963846710054</v>
      </c>
      <c r="O14" s="257">
        <v>54.763314584181082</v>
      </c>
      <c r="P14" s="3"/>
      <c r="Q14" s="256">
        <v>-5.1236679642892771</v>
      </c>
      <c r="R14" s="63"/>
      <c r="S14" s="257">
        <v>-2.1579984450769483</v>
      </c>
      <c r="T14" s="256">
        <v>89.740611690998193</v>
      </c>
      <c r="U14" s="63"/>
      <c r="V14" s="257">
        <v>83.658466007186334</v>
      </c>
      <c r="W14" s="256">
        <v>0</v>
      </c>
      <c r="X14" s="63"/>
      <c r="Y14" s="257">
        <v>0</v>
      </c>
      <c r="Z14" s="256">
        <v>1.1600928074026877</v>
      </c>
      <c r="AA14" s="63">
        <v>-4.0529355204732154</v>
      </c>
      <c r="AB14" s="257">
        <v>-1.5326610632044149</v>
      </c>
    </row>
    <row r="15" spans="1:29" ht="18" customHeight="1" x14ac:dyDescent="0.25">
      <c r="A15" s="43"/>
      <c r="B15" s="552" t="s">
        <v>48</v>
      </c>
      <c r="C15" s="552"/>
      <c r="D15" s="256">
        <v>49.158902691511386</v>
      </c>
      <c r="E15" s="63"/>
      <c r="F15" s="257">
        <v>54.657635976296447</v>
      </c>
      <c r="G15" s="256">
        <v>4.4614101679319074</v>
      </c>
      <c r="H15" s="63"/>
      <c r="I15" s="257">
        <v>1.1123794266552356</v>
      </c>
      <c r="J15" s="256">
        <v>0</v>
      </c>
      <c r="K15" s="63"/>
      <c r="L15" s="257">
        <v>0</v>
      </c>
      <c r="M15" s="256">
        <v>53.762541806020067</v>
      </c>
      <c r="N15" s="63">
        <v>54.633705155260778</v>
      </c>
      <c r="O15" s="257">
        <v>55.769928238469632</v>
      </c>
      <c r="P15" s="126"/>
      <c r="Q15" s="256">
        <v>-6.1547524037320294</v>
      </c>
      <c r="R15" s="63"/>
      <c r="S15" s="257">
        <v>-2.6520040473479489</v>
      </c>
      <c r="T15" s="256">
        <v>69.391954313492661</v>
      </c>
      <c r="U15" s="63"/>
      <c r="V15" s="257">
        <v>23.65264636251419</v>
      </c>
      <c r="W15" s="256">
        <v>0</v>
      </c>
      <c r="X15" s="63"/>
      <c r="Y15" s="257">
        <v>0</v>
      </c>
      <c r="Z15" s="256">
        <v>-2.279635258311139</v>
      </c>
      <c r="AA15" s="63">
        <v>-3.7169186841606066</v>
      </c>
      <c r="AB15" s="257">
        <v>-2.2378505172438206</v>
      </c>
    </row>
    <row r="16" spans="1:29" ht="18" customHeight="1" x14ac:dyDescent="0.25">
      <c r="A16" s="43"/>
      <c r="B16" s="557" t="s">
        <v>72</v>
      </c>
      <c r="C16" s="557"/>
      <c r="D16" s="263">
        <v>42.96388223211229</v>
      </c>
      <c r="E16" s="264"/>
      <c r="F16" s="265">
        <v>50.178420745222333</v>
      </c>
      <c r="G16" s="263">
        <v>4.1698048613488528</v>
      </c>
      <c r="H16" s="264"/>
      <c r="I16" s="265">
        <v>0.72601780619496015</v>
      </c>
      <c r="J16" s="263">
        <v>0</v>
      </c>
      <c r="K16" s="264"/>
      <c r="L16" s="265">
        <v>0</v>
      </c>
      <c r="M16" s="263">
        <v>47.270162628609363</v>
      </c>
      <c r="N16" s="264">
        <v>47.487710653159347</v>
      </c>
      <c r="O16" s="265">
        <v>50.904473463004869</v>
      </c>
      <c r="P16" s="3"/>
      <c r="Q16" s="263">
        <v>-5.8027081667777072</v>
      </c>
      <c r="R16" s="264"/>
      <c r="S16" s="265">
        <v>-2.174622219423707</v>
      </c>
      <c r="T16" s="263">
        <v>173.56654187990796</v>
      </c>
      <c r="U16" s="264"/>
      <c r="V16" s="265">
        <v>44.397539544841187</v>
      </c>
      <c r="W16" s="263">
        <v>0</v>
      </c>
      <c r="X16" s="264"/>
      <c r="Y16" s="265">
        <v>0</v>
      </c>
      <c r="Z16" s="346">
        <v>0.28725437684752186</v>
      </c>
      <c r="AA16" s="144">
        <v>-2.2242975605278734</v>
      </c>
      <c r="AB16" s="347">
        <v>-1.7227753113606159</v>
      </c>
    </row>
    <row r="17" spans="1:29" ht="6" customHeight="1" x14ac:dyDescent="0.25">
      <c r="A17" s="43"/>
      <c r="B17" s="348"/>
      <c r="C17" s="348"/>
      <c r="D17" s="63"/>
      <c r="E17" s="63"/>
      <c r="F17" s="63"/>
      <c r="G17" s="63"/>
      <c r="H17" s="63"/>
      <c r="I17" s="63"/>
      <c r="J17" s="63"/>
      <c r="K17" s="63"/>
      <c r="L17" s="63"/>
      <c r="M17" s="63"/>
      <c r="N17" s="63"/>
      <c r="O17" s="63"/>
      <c r="P17" s="3"/>
      <c r="Q17" s="63"/>
      <c r="R17" s="63"/>
      <c r="S17" s="63"/>
      <c r="T17" s="63"/>
      <c r="U17" s="63"/>
      <c r="V17" s="63"/>
      <c r="W17" s="63"/>
      <c r="X17" s="63"/>
      <c r="Y17" s="63"/>
      <c r="Z17" s="349"/>
      <c r="AA17" s="349"/>
      <c r="AB17" s="349"/>
    </row>
    <row r="18" spans="1:29" ht="18" customHeight="1" x14ac:dyDescent="0.25">
      <c r="A18" s="43"/>
      <c r="B18" s="551" t="s">
        <v>49</v>
      </c>
      <c r="C18" s="551"/>
      <c r="D18" s="288">
        <v>57.164423740510699</v>
      </c>
      <c r="E18" s="289"/>
      <c r="F18" s="290">
        <v>56.72382858309895</v>
      </c>
      <c r="G18" s="288">
        <v>7.4634805613066479</v>
      </c>
      <c r="H18" s="289"/>
      <c r="I18" s="290">
        <v>1.7726836434412876</v>
      </c>
      <c r="J18" s="288">
        <v>0</v>
      </c>
      <c r="K18" s="289"/>
      <c r="L18" s="290">
        <v>0</v>
      </c>
      <c r="M18" s="288">
        <v>64.799331103678924</v>
      </c>
      <c r="N18" s="289">
        <v>59.38780429019041</v>
      </c>
      <c r="O18" s="290">
        <v>58.49642444679322</v>
      </c>
      <c r="P18" s="126"/>
      <c r="Q18" s="288">
        <v>-12.347883597819319</v>
      </c>
      <c r="R18" s="289"/>
      <c r="S18" s="290">
        <v>-2.6981453260842017</v>
      </c>
      <c r="T18" s="288">
        <v>15.926269497716136</v>
      </c>
      <c r="U18" s="289"/>
      <c r="V18" s="290">
        <v>4.3899547865225168</v>
      </c>
      <c r="W18" s="288">
        <v>0</v>
      </c>
      <c r="X18" s="289"/>
      <c r="Y18" s="290">
        <v>0</v>
      </c>
      <c r="Z18" s="288">
        <v>-9.5682613768345242</v>
      </c>
      <c r="AA18" s="289">
        <v>1.9406914986709261</v>
      </c>
      <c r="AB18" s="290">
        <v>-2.4980152439233718</v>
      </c>
    </row>
    <row r="19" spans="1:29" ht="18" customHeight="1" x14ac:dyDescent="0.25">
      <c r="A19" s="43"/>
      <c r="B19" s="554" t="s">
        <v>50</v>
      </c>
      <c r="C19" s="554"/>
      <c r="D19" s="174">
        <v>61.001584228128849</v>
      </c>
      <c r="E19" s="64"/>
      <c r="F19" s="175">
        <v>56.083442613438578</v>
      </c>
      <c r="G19" s="174">
        <v>7.954878835885701</v>
      </c>
      <c r="H19" s="64"/>
      <c r="I19" s="175">
        <v>1.3737224849560699</v>
      </c>
      <c r="J19" s="174">
        <v>0</v>
      </c>
      <c r="K19" s="64"/>
      <c r="L19" s="175">
        <v>0</v>
      </c>
      <c r="M19" s="174">
        <v>69.565217391304344</v>
      </c>
      <c r="N19" s="64">
        <v>61.653410460351893</v>
      </c>
      <c r="O19" s="175">
        <v>57.457433479933783</v>
      </c>
      <c r="P19" s="3"/>
      <c r="Q19" s="174">
        <v>-11.833359834628913</v>
      </c>
      <c r="R19" s="64"/>
      <c r="S19" s="175">
        <v>-2.1115807069682409</v>
      </c>
      <c r="T19" s="174">
        <v>18.186771275475845</v>
      </c>
      <c r="U19" s="64"/>
      <c r="V19" s="175">
        <v>-2.5734963980388517</v>
      </c>
      <c r="W19" s="174">
        <v>0</v>
      </c>
      <c r="X19" s="64"/>
      <c r="Y19" s="175">
        <v>0</v>
      </c>
      <c r="Z19" s="174">
        <v>-8.3700440528977467</v>
      </c>
      <c r="AA19" s="64">
        <v>2.683690327306981</v>
      </c>
      <c r="AB19" s="175">
        <v>-2.1214519763082227</v>
      </c>
    </row>
    <row r="20" spans="1:29" ht="18" customHeight="1" x14ac:dyDescent="0.25">
      <c r="A20" s="43"/>
      <c r="B20" s="555" t="s">
        <v>73</v>
      </c>
      <c r="C20" s="555"/>
      <c r="D20" s="176">
        <v>59.063779733379803</v>
      </c>
      <c r="E20" s="177"/>
      <c r="F20" s="178">
        <v>56.403640730366092</v>
      </c>
      <c r="G20" s="176">
        <v>7.7067177833928726</v>
      </c>
      <c r="H20" s="177"/>
      <c r="I20" s="178">
        <v>1.5732062615009195</v>
      </c>
      <c r="J20" s="176">
        <v>0</v>
      </c>
      <c r="K20" s="177"/>
      <c r="L20" s="178">
        <v>0</v>
      </c>
      <c r="M20" s="176">
        <v>67.182274247491634</v>
      </c>
      <c r="N20" s="177">
        <v>60.520607375271148</v>
      </c>
      <c r="O20" s="178">
        <v>57.976937289908953</v>
      </c>
      <c r="P20" s="126"/>
      <c r="Q20" s="176">
        <v>-12.111626051448074</v>
      </c>
      <c r="R20" s="177"/>
      <c r="S20" s="178">
        <v>-2.4074033475037884</v>
      </c>
      <c r="T20" s="176">
        <v>17.044247225232183</v>
      </c>
      <c r="U20" s="177"/>
      <c r="V20" s="178">
        <v>1.2311600257820279</v>
      </c>
      <c r="W20" s="176">
        <v>0</v>
      </c>
      <c r="X20" s="177"/>
      <c r="Y20" s="178">
        <v>0</v>
      </c>
      <c r="Z20" s="176">
        <v>-8.9518413598224811</v>
      </c>
      <c r="AA20" s="177">
        <v>2.3177959587624111</v>
      </c>
      <c r="AB20" s="178">
        <v>-2.3117728225653096</v>
      </c>
    </row>
    <row r="21" spans="1:29" ht="6" customHeight="1" x14ac:dyDescent="0.25">
      <c r="A21" s="43"/>
      <c r="B21" s="348"/>
      <c r="C21" s="348"/>
      <c r="D21" s="63"/>
      <c r="E21" s="63"/>
      <c r="F21" s="63"/>
      <c r="G21" s="63"/>
      <c r="H21" s="63"/>
      <c r="I21" s="63"/>
      <c r="J21" s="63"/>
      <c r="K21" s="63"/>
      <c r="L21" s="63"/>
      <c r="M21" s="63"/>
      <c r="N21" s="63"/>
      <c r="O21" s="63"/>
      <c r="P21" s="3"/>
      <c r="Q21" s="63"/>
      <c r="R21" s="63"/>
      <c r="S21" s="63"/>
      <c r="T21" s="63"/>
      <c r="U21" s="63"/>
      <c r="V21" s="63"/>
      <c r="W21" s="63"/>
      <c r="X21" s="63"/>
      <c r="Y21" s="63"/>
      <c r="Z21" s="63"/>
      <c r="AA21" s="63"/>
      <c r="AB21" s="63"/>
    </row>
    <row r="22" spans="1:29" ht="18" customHeight="1" x14ac:dyDescent="0.25">
      <c r="A22" s="43"/>
      <c r="B22" s="553" t="s">
        <v>12</v>
      </c>
      <c r="C22" s="553"/>
      <c r="D22" s="285">
        <v>47.754811119030649</v>
      </c>
      <c r="E22" s="286"/>
      <c r="F22" s="287">
        <v>52.012467380218659</v>
      </c>
      <c r="G22" s="285">
        <v>5.1734378712283204</v>
      </c>
      <c r="H22" s="286"/>
      <c r="I22" s="287">
        <v>0.90170130166268125</v>
      </c>
      <c r="J22" s="285">
        <v>0</v>
      </c>
      <c r="K22" s="286"/>
      <c r="L22" s="287">
        <v>0</v>
      </c>
      <c r="M22" s="285">
        <v>52.928248990258972</v>
      </c>
      <c r="N22" s="286">
        <v>51.193404581955598</v>
      </c>
      <c r="O22" s="287">
        <v>52.914168681881335</v>
      </c>
      <c r="P22" s="126"/>
      <c r="Q22" s="285">
        <v>-7.7432655979703924</v>
      </c>
      <c r="R22" s="286"/>
      <c r="S22" s="287">
        <v>-1.7946747702892794</v>
      </c>
      <c r="T22" s="285">
        <v>74.421730636334161</v>
      </c>
      <c r="U22" s="286"/>
      <c r="V22" s="287">
        <v>-8.5160942369098152</v>
      </c>
      <c r="W22" s="285">
        <v>0</v>
      </c>
      <c r="X22" s="286"/>
      <c r="Y22" s="287">
        <v>0</v>
      </c>
      <c r="Z22" s="285">
        <v>-3.2903144469482464</v>
      </c>
      <c r="AA22" s="286">
        <v>-0.74878155582905148</v>
      </c>
      <c r="AB22" s="287">
        <v>-1.9174748531025831</v>
      </c>
    </row>
    <row r="23" spans="1:29" ht="15" customHeight="1" x14ac:dyDescent="0.2">
      <c r="B23" s="31"/>
      <c r="C23"/>
      <c r="D23" s="41"/>
      <c r="E23" s="41"/>
      <c r="F23" s="41"/>
      <c r="G23" s="41"/>
      <c r="H23" s="41"/>
      <c r="I23" s="41"/>
      <c r="J23" s="41"/>
      <c r="K23" s="41"/>
      <c r="L23" s="41"/>
      <c r="M23" s="41"/>
      <c r="N23" s="41"/>
      <c r="O23" s="41"/>
      <c r="P23" s="3"/>
      <c r="Q23" s="3"/>
      <c r="R23" s="3"/>
      <c r="S23" s="3"/>
      <c r="T23" s="3"/>
      <c r="U23" s="3"/>
      <c r="V23" s="3"/>
      <c r="W23" s="3"/>
      <c r="X23" s="3"/>
      <c r="Y23" s="3"/>
      <c r="Z23" s="3"/>
      <c r="AA23" s="3"/>
      <c r="AB23" s="3"/>
    </row>
    <row r="24" spans="1:29" ht="18" customHeight="1" x14ac:dyDescent="0.25">
      <c r="A24" s="76"/>
      <c r="B24" s="545" t="s">
        <v>9</v>
      </c>
      <c r="C24" s="545"/>
      <c r="D24" s="545"/>
      <c r="E24" s="545"/>
      <c r="F24" s="545"/>
      <c r="G24" s="545"/>
      <c r="H24" s="545"/>
      <c r="I24" s="545"/>
      <c r="J24" s="545"/>
      <c r="K24" s="545"/>
      <c r="L24" s="545"/>
      <c r="M24" s="545"/>
      <c r="N24" s="545"/>
      <c r="O24" s="545"/>
      <c r="P24" s="249"/>
      <c r="Q24" s="544"/>
      <c r="R24" s="544"/>
      <c r="S24" s="544"/>
      <c r="T24" s="544"/>
      <c r="U24" s="544"/>
      <c r="V24" s="544"/>
      <c r="W24" s="544"/>
      <c r="X24" s="544"/>
      <c r="Y24" s="544"/>
      <c r="Z24" s="544"/>
      <c r="AA24" s="544"/>
      <c r="AB24" s="544"/>
      <c r="AC24" s="1"/>
    </row>
    <row r="25" spans="1:29" ht="18" customHeight="1" x14ac:dyDescent="0.25">
      <c r="A25" s="43"/>
      <c r="B25" s="556" t="s">
        <v>42</v>
      </c>
      <c r="C25" s="556"/>
      <c r="D25" s="277">
        <v>159.45153111843163</v>
      </c>
      <c r="E25" s="278"/>
      <c r="F25" s="279">
        <v>67.396846650210136</v>
      </c>
      <c r="G25" s="277">
        <v>100.04127710274139</v>
      </c>
      <c r="H25" s="278"/>
      <c r="I25" s="279">
        <v>82.683919981919033</v>
      </c>
      <c r="J25" s="277">
        <v>0</v>
      </c>
      <c r="K25" s="278"/>
      <c r="L25" s="279">
        <v>0</v>
      </c>
      <c r="M25" s="277">
        <v>155.36196419620015</v>
      </c>
      <c r="N25" s="278">
        <v>106.82187961665296</v>
      </c>
      <c r="O25" s="279">
        <v>67.625994189522132</v>
      </c>
      <c r="P25" s="3"/>
      <c r="Q25" s="260">
        <v>16.983794625096937</v>
      </c>
      <c r="R25" s="261"/>
      <c r="S25" s="262">
        <v>5.4787722679652537</v>
      </c>
      <c r="T25" s="260">
        <v>-11.786036808709985</v>
      </c>
      <c r="U25" s="261"/>
      <c r="V25" s="262">
        <v>14.230130343235309</v>
      </c>
      <c r="W25" s="260">
        <v>0</v>
      </c>
      <c r="X25" s="261"/>
      <c r="Y25" s="262">
        <v>0</v>
      </c>
      <c r="Z25" s="260">
        <v>14.08503391484642</v>
      </c>
      <c r="AA25" s="261">
        <v>12.107786859491258</v>
      </c>
      <c r="AB25" s="262">
        <v>5.6800627177684193</v>
      </c>
    </row>
    <row r="26" spans="1:29" ht="18" customHeight="1" x14ac:dyDescent="0.25">
      <c r="A26" s="43"/>
      <c r="B26" s="552" t="s">
        <v>45</v>
      </c>
      <c r="C26" s="552"/>
      <c r="D26" s="269">
        <v>146.06219575999782</v>
      </c>
      <c r="E26" s="66"/>
      <c r="F26" s="270">
        <v>68.482925728874392</v>
      </c>
      <c r="G26" s="269">
        <v>96.857218665211974</v>
      </c>
      <c r="H26" s="66"/>
      <c r="I26" s="270">
        <v>83.310816475476003</v>
      </c>
      <c r="J26" s="269">
        <v>0</v>
      </c>
      <c r="K26" s="66"/>
      <c r="L26" s="270">
        <v>0</v>
      </c>
      <c r="M26" s="269">
        <v>142.43153725591654</v>
      </c>
      <c r="N26" s="66">
        <v>102.32718070575643</v>
      </c>
      <c r="O26" s="270">
        <v>68.651257039904209</v>
      </c>
      <c r="P26" s="3"/>
      <c r="Q26" s="256">
        <v>17.307685130978243</v>
      </c>
      <c r="R26" s="63"/>
      <c r="S26" s="257">
        <v>3.5641025728721485</v>
      </c>
      <c r="T26" s="256">
        <v>11.922223088720788</v>
      </c>
      <c r="U26" s="63"/>
      <c r="V26" s="257">
        <v>12.131160545733582</v>
      </c>
      <c r="W26" s="256">
        <v>0</v>
      </c>
      <c r="X26" s="63"/>
      <c r="Y26" s="257">
        <v>0</v>
      </c>
      <c r="Z26" s="256">
        <v>14.779144468616851</v>
      </c>
      <c r="AA26" s="63">
        <v>4.2892154985272093</v>
      </c>
      <c r="AB26" s="257">
        <v>3.7225546431070882</v>
      </c>
    </row>
    <row r="27" spans="1:29" ht="18" customHeight="1" x14ac:dyDescent="0.25">
      <c r="A27" s="43"/>
      <c r="B27" s="552" t="s">
        <v>46</v>
      </c>
      <c r="C27" s="552"/>
      <c r="D27" s="269">
        <v>135.46979723119424</v>
      </c>
      <c r="E27" s="66"/>
      <c r="F27" s="270">
        <v>68.411558580335836</v>
      </c>
      <c r="G27" s="269">
        <v>105.16977373110461</v>
      </c>
      <c r="H27" s="66"/>
      <c r="I27" s="270">
        <v>76.811131920831031</v>
      </c>
      <c r="J27" s="269">
        <v>0</v>
      </c>
      <c r="K27" s="66"/>
      <c r="L27" s="270">
        <v>0</v>
      </c>
      <c r="M27" s="269">
        <v>132.85362565740311</v>
      </c>
      <c r="N27" s="66">
        <v>97.866693184918176</v>
      </c>
      <c r="O27" s="270">
        <v>68.506067533312304</v>
      </c>
      <c r="P27" s="3"/>
      <c r="Q27" s="256">
        <v>7.8498965677117907</v>
      </c>
      <c r="R27" s="63"/>
      <c r="S27" s="257">
        <v>2.597025548923193</v>
      </c>
      <c r="T27" s="256">
        <v>-9.2253412110930419</v>
      </c>
      <c r="U27" s="63"/>
      <c r="V27" s="257">
        <v>-8.6632337787058162</v>
      </c>
      <c r="W27" s="256">
        <v>0</v>
      </c>
      <c r="X27" s="63"/>
      <c r="Y27" s="257">
        <v>0</v>
      </c>
      <c r="Z27" s="256">
        <v>5.9296687422494996</v>
      </c>
      <c r="AA27" s="63">
        <v>-0.10058261600716113</v>
      </c>
      <c r="AB27" s="257">
        <v>2.5604378980507585</v>
      </c>
    </row>
    <row r="28" spans="1:29" ht="18" customHeight="1" x14ac:dyDescent="0.25">
      <c r="A28" s="43"/>
      <c r="B28" s="552" t="s">
        <v>47</v>
      </c>
      <c r="C28" s="552"/>
      <c r="D28" s="269">
        <v>136.59605572331</v>
      </c>
      <c r="E28" s="66"/>
      <c r="F28" s="270">
        <v>68.707630381695026</v>
      </c>
      <c r="G28" s="269">
        <v>121.762374457555</v>
      </c>
      <c r="H28" s="66"/>
      <c r="I28" s="270">
        <v>80.375792134862351</v>
      </c>
      <c r="J28" s="269">
        <v>0</v>
      </c>
      <c r="K28" s="66"/>
      <c r="L28" s="270">
        <v>0</v>
      </c>
      <c r="M28" s="269">
        <v>134.82690107693554</v>
      </c>
      <c r="N28" s="66">
        <v>97.373076722655398</v>
      </c>
      <c r="O28" s="270">
        <v>68.866382895727412</v>
      </c>
      <c r="P28" s="3"/>
      <c r="Q28" s="256">
        <v>8.4154711100698911</v>
      </c>
      <c r="R28" s="63"/>
      <c r="S28" s="257">
        <v>2.3948274274654202</v>
      </c>
      <c r="T28" s="256">
        <v>-1.1345019670966323</v>
      </c>
      <c r="U28" s="63"/>
      <c r="V28" s="257">
        <v>2.4746142442663643</v>
      </c>
      <c r="W28" s="256">
        <v>0</v>
      </c>
      <c r="X28" s="63"/>
      <c r="Y28" s="257">
        <v>0</v>
      </c>
      <c r="Z28" s="256">
        <v>7.1641460167741</v>
      </c>
      <c r="AA28" s="63">
        <v>-1.0338089720208921</v>
      </c>
      <c r="AB28" s="257">
        <v>2.5052036143129728</v>
      </c>
    </row>
    <row r="29" spans="1:29" ht="18" customHeight="1" x14ac:dyDescent="0.25">
      <c r="A29" s="43"/>
      <c r="B29" s="552" t="s">
        <v>48</v>
      </c>
      <c r="C29" s="552"/>
      <c r="D29" s="269">
        <v>142.3434521809962</v>
      </c>
      <c r="E29" s="66"/>
      <c r="F29" s="270">
        <v>70.197376459828845</v>
      </c>
      <c r="G29" s="269">
        <v>125.27630376378032</v>
      </c>
      <c r="H29" s="66"/>
      <c r="I29" s="270">
        <v>85.57279162419546</v>
      </c>
      <c r="J29" s="269">
        <v>0</v>
      </c>
      <c r="K29" s="66"/>
      <c r="L29" s="270">
        <v>0</v>
      </c>
      <c r="M29" s="269">
        <v>140.92340172948602</v>
      </c>
      <c r="N29" s="66">
        <v>99.796590406779259</v>
      </c>
      <c r="O29" s="270">
        <v>70.50416458094729</v>
      </c>
      <c r="P29" s="3"/>
      <c r="Q29" s="256">
        <v>5.4630727144071978</v>
      </c>
      <c r="R29" s="63"/>
      <c r="S29" s="257">
        <v>2.5422786473143582</v>
      </c>
      <c r="T29" s="256">
        <v>-2.2604391288542107</v>
      </c>
      <c r="U29" s="63"/>
      <c r="V29" s="257">
        <v>3.7277794656758569</v>
      </c>
      <c r="W29" s="256">
        <v>0</v>
      </c>
      <c r="X29" s="63"/>
      <c r="Y29" s="257">
        <v>0</v>
      </c>
      <c r="Z29" s="256">
        <v>4.6632496593632009</v>
      </c>
      <c r="AA29" s="63">
        <v>0.8356935652673867</v>
      </c>
      <c r="AB29" s="257">
        <v>2.6588750675020076</v>
      </c>
    </row>
    <row r="30" spans="1:29" ht="18" customHeight="1" x14ac:dyDescent="0.25">
      <c r="A30" s="43"/>
      <c r="B30" s="557" t="s">
        <v>72</v>
      </c>
      <c r="C30" s="557"/>
      <c r="D30" s="280">
        <v>142.6619880991544</v>
      </c>
      <c r="E30" s="281"/>
      <c r="F30" s="282">
        <v>68.713349416113289</v>
      </c>
      <c r="G30" s="280">
        <v>112.76108906295926</v>
      </c>
      <c r="H30" s="281"/>
      <c r="I30" s="282">
        <v>82.215758251095977</v>
      </c>
      <c r="J30" s="280">
        <v>0</v>
      </c>
      <c r="K30" s="281"/>
      <c r="L30" s="282">
        <v>0</v>
      </c>
      <c r="M30" s="280">
        <v>140.01672688900126</v>
      </c>
      <c r="N30" s="281">
        <v>100.33251320355475</v>
      </c>
      <c r="O30" s="282">
        <v>68.905877883513838</v>
      </c>
      <c r="P30" s="3"/>
      <c r="Q30" s="263">
        <v>10.188571143234492</v>
      </c>
      <c r="R30" s="264"/>
      <c r="S30" s="265">
        <v>3.1715635144265231</v>
      </c>
      <c r="T30" s="263">
        <v>-7.2233045527069057</v>
      </c>
      <c r="U30" s="264"/>
      <c r="V30" s="265">
        <v>4.1693061435008989</v>
      </c>
      <c r="W30" s="263">
        <v>0</v>
      </c>
      <c r="X30" s="264"/>
      <c r="Y30" s="265">
        <v>0</v>
      </c>
      <c r="Z30" s="263">
        <v>8.3600752929435984</v>
      </c>
      <c r="AA30" s="264">
        <v>2.4338073110891338</v>
      </c>
      <c r="AB30" s="265">
        <v>3.2754196151062884</v>
      </c>
    </row>
    <row r="31" spans="1:29" ht="6" customHeight="1" x14ac:dyDescent="0.25">
      <c r="A31" s="43"/>
      <c r="B31" s="348"/>
      <c r="C31" s="348"/>
      <c r="D31" s="66"/>
      <c r="E31" s="66"/>
      <c r="F31" s="66"/>
      <c r="G31" s="66"/>
      <c r="H31" s="66"/>
      <c r="I31" s="66"/>
      <c r="J31" s="66"/>
      <c r="K31" s="66"/>
      <c r="L31" s="66"/>
      <c r="M31" s="66"/>
      <c r="N31" s="66"/>
      <c r="O31" s="66"/>
      <c r="P31" s="3"/>
      <c r="Q31" s="63"/>
      <c r="R31" s="63"/>
      <c r="S31" s="63"/>
      <c r="T31" s="63"/>
      <c r="U31" s="63"/>
      <c r="V31" s="63"/>
      <c r="W31" s="63"/>
      <c r="X31" s="63"/>
      <c r="Y31" s="63"/>
      <c r="Z31" s="63"/>
      <c r="AA31" s="63"/>
      <c r="AB31" s="63"/>
    </row>
    <row r="32" spans="1:29" ht="18" customHeight="1" x14ac:dyDescent="0.25">
      <c r="A32" s="43"/>
      <c r="B32" s="551" t="s">
        <v>49</v>
      </c>
      <c r="C32" s="551"/>
      <c r="D32" s="294">
        <v>216.24103945985712</v>
      </c>
      <c r="E32" s="295"/>
      <c r="F32" s="296">
        <v>81.401480866199051</v>
      </c>
      <c r="G32" s="294">
        <v>148.9456561467382</v>
      </c>
      <c r="H32" s="295"/>
      <c r="I32" s="296">
        <v>91.540396236433068</v>
      </c>
      <c r="J32" s="294">
        <v>0</v>
      </c>
      <c r="K32" s="295"/>
      <c r="L32" s="296">
        <v>0</v>
      </c>
      <c r="M32" s="294">
        <v>208.46950809660015</v>
      </c>
      <c r="N32" s="295">
        <v>133.67947357286087</v>
      </c>
      <c r="O32" s="296">
        <v>81.708855860371258</v>
      </c>
      <c r="P32" s="3"/>
      <c r="Q32" s="288">
        <v>7.0085623425716257</v>
      </c>
      <c r="R32" s="289"/>
      <c r="S32" s="290">
        <v>1.4546586433076054</v>
      </c>
      <c r="T32" s="288">
        <v>2.4294326305740115</v>
      </c>
      <c r="U32" s="289"/>
      <c r="V32" s="290">
        <v>2.9080579910176838</v>
      </c>
      <c r="W32" s="288">
        <v>0</v>
      </c>
      <c r="X32" s="289"/>
      <c r="Y32" s="290">
        <v>0</v>
      </c>
      <c r="Z32" s="288">
        <v>5.8290817072411745</v>
      </c>
      <c r="AA32" s="289">
        <v>-3.1827502064919888</v>
      </c>
      <c r="AB32" s="290">
        <v>1.5257721557403019</v>
      </c>
    </row>
    <row r="33" spans="1:29" ht="18" customHeight="1" x14ac:dyDescent="0.25">
      <c r="A33" s="43"/>
      <c r="B33" s="554" t="s">
        <v>50</v>
      </c>
      <c r="C33" s="554"/>
      <c r="D33" s="179">
        <v>219.2074922079716</v>
      </c>
      <c r="E33" s="65"/>
      <c r="F33" s="180">
        <v>83.700903093979576</v>
      </c>
      <c r="G33" s="179">
        <v>160.50487214205788</v>
      </c>
      <c r="H33" s="65"/>
      <c r="I33" s="180">
        <v>91.883732783575084</v>
      </c>
      <c r="J33" s="179">
        <v>0</v>
      </c>
      <c r="K33" s="65"/>
      <c r="L33" s="180">
        <v>0</v>
      </c>
      <c r="M33" s="179">
        <v>213.45911620410428</v>
      </c>
      <c r="N33" s="65">
        <v>135.57031184359553</v>
      </c>
      <c r="O33" s="180">
        <v>83.896153331347833</v>
      </c>
      <c r="P33" s="3"/>
      <c r="Q33" s="174">
        <v>5.0922497416304866</v>
      </c>
      <c r="R33" s="64"/>
      <c r="S33" s="175">
        <v>3.3325229028242429</v>
      </c>
      <c r="T33" s="174">
        <v>4.2447381180314245</v>
      </c>
      <c r="U33" s="64"/>
      <c r="V33" s="175">
        <v>6.2319468642509985</v>
      </c>
      <c r="W33" s="174">
        <v>0</v>
      </c>
      <c r="X33" s="64"/>
      <c r="Y33" s="175">
        <v>0</v>
      </c>
      <c r="Z33" s="174">
        <v>4.7684595033570965</v>
      </c>
      <c r="AA33" s="64">
        <v>-3.008055463848593</v>
      </c>
      <c r="AB33" s="175">
        <v>3.4043835945156293</v>
      </c>
    </row>
    <row r="34" spans="1:29" ht="18" customHeight="1" x14ac:dyDescent="0.25">
      <c r="A34" s="43"/>
      <c r="B34" s="555" t="s">
        <v>73</v>
      </c>
      <c r="C34" s="555"/>
      <c r="D34" s="273">
        <v>217.75757893964183</v>
      </c>
      <c r="E34" s="274"/>
      <c r="F34" s="275">
        <v>82.544646856062883</v>
      </c>
      <c r="G34" s="273">
        <v>154.85159437385508</v>
      </c>
      <c r="H34" s="274"/>
      <c r="I34" s="275">
        <v>91.690294436879071</v>
      </c>
      <c r="J34" s="273">
        <v>0</v>
      </c>
      <c r="K34" s="274"/>
      <c r="L34" s="275">
        <v>0</v>
      </c>
      <c r="M34" s="350">
        <v>211.05280239992524</v>
      </c>
      <c r="N34" s="351">
        <v>134.64258872549712</v>
      </c>
      <c r="O34" s="352">
        <v>82.792687556677791</v>
      </c>
      <c r="P34" s="3"/>
      <c r="Q34" s="176">
        <v>6.0018121246653191</v>
      </c>
      <c r="R34" s="177"/>
      <c r="S34" s="178">
        <v>2.394170968191736</v>
      </c>
      <c r="T34" s="176">
        <v>3.3817611771639835</v>
      </c>
      <c r="U34" s="177"/>
      <c r="V34" s="178">
        <v>4.3861936045381347</v>
      </c>
      <c r="W34" s="176">
        <v>0</v>
      </c>
      <c r="X34" s="177"/>
      <c r="Y34" s="178">
        <v>0</v>
      </c>
      <c r="Z34" s="176">
        <v>5.2826997021299116</v>
      </c>
      <c r="AA34" s="177">
        <v>-3.0910803679330381</v>
      </c>
      <c r="AB34" s="178">
        <v>2.4612348305910898</v>
      </c>
    </row>
    <row r="35" spans="1:29" ht="6" customHeight="1" x14ac:dyDescent="0.25">
      <c r="A35" s="43"/>
      <c r="B35" s="348"/>
      <c r="C35" s="348"/>
      <c r="D35" s="66"/>
      <c r="E35" s="66"/>
      <c r="F35" s="66"/>
      <c r="G35" s="66"/>
      <c r="H35" s="66"/>
      <c r="I35" s="66"/>
      <c r="J35" s="66"/>
      <c r="K35" s="66"/>
      <c r="L35" s="66"/>
      <c r="M35" s="353"/>
      <c r="N35" s="353"/>
      <c r="O35" s="353"/>
      <c r="P35" s="3"/>
      <c r="Q35" s="63"/>
      <c r="R35" s="63"/>
      <c r="S35" s="63"/>
      <c r="T35" s="63"/>
      <c r="U35" s="63"/>
      <c r="V35" s="63"/>
      <c r="W35" s="63"/>
      <c r="X35" s="63"/>
      <c r="Y35" s="63"/>
      <c r="Z35" s="63"/>
      <c r="AA35" s="63"/>
      <c r="AB35" s="63"/>
    </row>
    <row r="36" spans="1:29" ht="18" customHeight="1" x14ac:dyDescent="0.25">
      <c r="A36" s="43"/>
      <c r="B36" s="553" t="s">
        <v>12</v>
      </c>
      <c r="C36" s="553"/>
      <c r="D36" s="291">
        <v>169.42935323383085</v>
      </c>
      <c r="E36" s="292"/>
      <c r="F36" s="293">
        <v>72.95049254619623</v>
      </c>
      <c r="G36" s="291">
        <v>130.63949483352468</v>
      </c>
      <c r="H36" s="292"/>
      <c r="I36" s="293">
        <v>89.332174452646015</v>
      </c>
      <c r="J36" s="291">
        <v>0</v>
      </c>
      <c r="K36" s="292"/>
      <c r="L36" s="293">
        <v>0</v>
      </c>
      <c r="M36" s="291">
        <v>165.63786331500393</v>
      </c>
      <c r="N36" s="292">
        <v>111.85593868708777</v>
      </c>
      <c r="O36" s="293">
        <v>73.229649986753884</v>
      </c>
      <c r="P36" s="3"/>
      <c r="Q36" s="285">
        <v>7.5277276398974262</v>
      </c>
      <c r="R36" s="286"/>
      <c r="S36" s="287">
        <v>2.8722299036318675</v>
      </c>
      <c r="T36" s="285">
        <v>-6.3017132426242455</v>
      </c>
      <c r="U36" s="286"/>
      <c r="V36" s="287">
        <v>7.5977210658509806</v>
      </c>
      <c r="W36" s="285">
        <v>0</v>
      </c>
      <c r="X36" s="286"/>
      <c r="Y36" s="287">
        <v>0</v>
      </c>
      <c r="Z36" s="285">
        <v>5.7815521754947241</v>
      </c>
      <c r="AA36" s="286">
        <v>0.45605485352177011</v>
      </c>
      <c r="AB36" s="287">
        <v>2.9446883994347788</v>
      </c>
    </row>
    <row r="37" spans="1:29" ht="15" customHeight="1" x14ac:dyDescent="0.2">
      <c r="B37" s="31"/>
      <c r="C37"/>
      <c r="D37" s="41"/>
      <c r="E37" s="41"/>
      <c r="F37" s="41"/>
      <c r="G37" s="41"/>
      <c r="H37" s="41"/>
      <c r="I37" s="41"/>
      <c r="J37" s="41"/>
      <c r="K37" s="41"/>
      <c r="L37" s="41"/>
      <c r="M37" s="41"/>
      <c r="N37" s="41"/>
      <c r="O37" s="41"/>
      <c r="P37" s="3"/>
      <c r="Q37" s="3"/>
      <c r="R37" s="3"/>
      <c r="S37" s="3"/>
      <c r="T37" s="3"/>
      <c r="U37" s="3"/>
      <c r="V37" s="3"/>
      <c r="W37" s="3"/>
      <c r="X37" s="3"/>
      <c r="Y37" s="3"/>
      <c r="Z37" s="3"/>
      <c r="AA37" s="3"/>
      <c r="AB37" s="3"/>
    </row>
    <row r="38" spans="1:29" ht="18" customHeight="1" x14ac:dyDescent="0.25">
      <c r="A38" s="76"/>
      <c r="B38" s="545" t="s">
        <v>10</v>
      </c>
      <c r="C38" s="545"/>
      <c r="D38" s="545"/>
      <c r="E38" s="545"/>
      <c r="F38" s="545"/>
      <c r="G38" s="545"/>
      <c r="H38" s="545"/>
      <c r="I38" s="545"/>
      <c r="J38" s="545"/>
      <c r="K38" s="545"/>
      <c r="L38" s="545"/>
      <c r="M38" s="545"/>
      <c r="N38" s="545"/>
      <c r="O38" s="545"/>
      <c r="P38" s="249"/>
      <c r="Q38" s="544"/>
      <c r="R38" s="544"/>
      <c r="S38" s="544"/>
      <c r="T38" s="544"/>
      <c r="U38" s="544"/>
      <c r="V38" s="544"/>
      <c r="W38" s="544"/>
      <c r="X38" s="544"/>
      <c r="Y38" s="544"/>
      <c r="Z38" s="544"/>
      <c r="AA38" s="544"/>
      <c r="AB38" s="544"/>
      <c r="AC38" s="1"/>
    </row>
    <row r="39" spans="1:29" ht="18" customHeight="1" x14ac:dyDescent="0.25">
      <c r="A39" s="43"/>
      <c r="B39" s="556" t="s">
        <v>42</v>
      </c>
      <c r="C39" s="556"/>
      <c r="D39" s="277">
        <v>49.431395089101429</v>
      </c>
      <c r="E39" s="278"/>
      <c r="F39" s="279">
        <v>27.118731750745162</v>
      </c>
      <c r="G39" s="277">
        <v>2.292678481836727</v>
      </c>
      <c r="H39" s="278"/>
      <c r="I39" s="279">
        <v>0.50529996875909688</v>
      </c>
      <c r="J39" s="277">
        <v>0</v>
      </c>
      <c r="K39" s="278"/>
      <c r="L39" s="279">
        <v>0</v>
      </c>
      <c r="M39" s="277">
        <v>51.895572488613674</v>
      </c>
      <c r="N39" s="278">
        <v>35.24684338279053</v>
      </c>
      <c r="O39" s="279">
        <v>27.624037226620658</v>
      </c>
      <c r="P39" s="3"/>
      <c r="Q39" s="260">
        <v>-5.7392825081822503</v>
      </c>
      <c r="R39" s="261"/>
      <c r="S39" s="262">
        <v>4.5412096249930327</v>
      </c>
      <c r="T39" s="260">
        <v>885.74585298809222</v>
      </c>
      <c r="U39" s="261"/>
      <c r="V39" s="262">
        <v>50.173870967594723</v>
      </c>
      <c r="W39" s="260">
        <v>0</v>
      </c>
      <c r="X39" s="261"/>
      <c r="Y39" s="262">
        <v>0</v>
      </c>
      <c r="Z39" s="260">
        <v>-1.4773037932788142</v>
      </c>
      <c r="AA39" s="261">
        <v>10.529766768020355</v>
      </c>
      <c r="AB39" s="262">
        <v>5.1255809359990003</v>
      </c>
    </row>
    <row r="40" spans="1:29" ht="18" customHeight="1" x14ac:dyDescent="0.25">
      <c r="A40" s="43"/>
      <c r="B40" s="552" t="s">
        <v>45</v>
      </c>
      <c r="C40" s="552"/>
      <c r="D40" s="269">
        <v>56.969445495631028</v>
      </c>
      <c r="E40" s="66"/>
      <c r="F40" s="270">
        <v>33.887348741563201</v>
      </c>
      <c r="G40" s="269">
        <v>3.0095487218480685</v>
      </c>
      <c r="H40" s="66"/>
      <c r="I40" s="270">
        <v>0.47609640471722242</v>
      </c>
      <c r="J40" s="269">
        <v>0</v>
      </c>
      <c r="K40" s="66"/>
      <c r="L40" s="270">
        <v>0</v>
      </c>
      <c r="M40" s="269">
        <v>60.174111309923724</v>
      </c>
      <c r="N40" s="66">
        <v>48.368889626580071</v>
      </c>
      <c r="O40" s="270">
        <v>34.363439373657407</v>
      </c>
      <c r="P40" s="3"/>
      <c r="Q40" s="256">
        <v>11.33668583516951</v>
      </c>
      <c r="R40" s="63"/>
      <c r="S40" s="257">
        <v>0.88391286785824041</v>
      </c>
      <c r="T40" s="256">
        <v>656.23052377766226</v>
      </c>
      <c r="U40" s="63"/>
      <c r="V40" s="257">
        <v>66.657565791700321</v>
      </c>
      <c r="W40" s="256">
        <v>0</v>
      </c>
      <c r="X40" s="63"/>
      <c r="Y40" s="257">
        <v>0</v>
      </c>
      <c r="Z40" s="256">
        <v>16.692057585840789</v>
      </c>
      <c r="AA40" s="63">
        <v>4.9905007696578743</v>
      </c>
      <c r="AB40" s="257">
        <v>1.4385321561290945</v>
      </c>
    </row>
    <row r="41" spans="1:29" ht="18" customHeight="1" x14ac:dyDescent="0.25">
      <c r="A41" s="43"/>
      <c r="B41" s="552" t="s">
        <v>46</v>
      </c>
      <c r="C41" s="552"/>
      <c r="D41" s="269">
        <v>64.510883324439135</v>
      </c>
      <c r="E41" s="66"/>
      <c r="F41" s="270">
        <v>35.894825598862056</v>
      </c>
      <c r="G41" s="269">
        <v>4.7328326919592545</v>
      </c>
      <c r="H41" s="66"/>
      <c r="I41" s="270">
        <v>0.4580702186907854</v>
      </c>
      <c r="J41" s="269">
        <v>0</v>
      </c>
      <c r="K41" s="66"/>
      <c r="L41" s="270">
        <v>0</v>
      </c>
      <c r="M41" s="269">
        <v>69.423920872654463</v>
      </c>
      <c r="N41" s="66">
        <v>49.0779828734725</v>
      </c>
      <c r="O41" s="270">
        <v>36.352893922969095</v>
      </c>
      <c r="P41" s="3"/>
      <c r="Q41" s="256">
        <v>12.602145477986685</v>
      </c>
      <c r="R41" s="63"/>
      <c r="S41" s="257">
        <v>-0.16646509176712174</v>
      </c>
      <c r="T41" s="256">
        <v>344.15374905444634</v>
      </c>
      <c r="U41" s="63"/>
      <c r="V41" s="257">
        <v>51.175288194577945</v>
      </c>
      <c r="W41" s="256">
        <v>0</v>
      </c>
      <c r="X41" s="63"/>
      <c r="Y41" s="257">
        <v>0</v>
      </c>
      <c r="Z41" s="256">
        <v>18.965039157149207</v>
      </c>
      <c r="AA41" s="63">
        <v>-2.5461901669814551</v>
      </c>
      <c r="AB41" s="257">
        <v>0.26255393103187119</v>
      </c>
    </row>
    <row r="42" spans="1:29" ht="18" customHeight="1" x14ac:dyDescent="0.25">
      <c r="A42" s="43"/>
      <c r="B42" s="552" t="s">
        <v>47</v>
      </c>
      <c r="C42" s="552"/>
      <c r="D42" s="269">
        <v>65.611355958194451</v>
      </c>
      <c r="E42" s="66"/>
      <c r="F42" s="270">
        <v>37.115066469986736</v>
      </c>
      <c r="G42" s="269">
        <v>7.920016420030751</v>
      </c>
      <c r="H42" s="66"/>
      <c r="I42" s="270">
        <v>0.5984494414310817</v>
      </c>
      <c r="J42" s="269">
        <v>0</v>
      </c>
      <c r="K42" s="66"/>
      <c r="L42" s="270">
        <v>0</v>
      </c>
      <c r="M42" s="269">
        <v>73.726415806284152</v>
      </c>
      <c r="N42" s="66">
        <v>50.974770460739343</v>
      </c>
      <c r="O42" s="270">
        <v>37.71351390793388</v>
      </c>
      <c r="P42" s="3"/>
      <c r="Q42" s="256">
        <v>2.8606223484617326</v>
      </c>
      <c r="R42" s="63"/>
      <c r="S42" s="257">
        <v>0.18514864370547673</v>
      </c>
      <c r="T42" s="256">
        <v>87.588000721622805</v>
      </c>
      <c r="U42" s="63"/>
      <c r="V42" s="257">
        <v>88.203304602683346</v>
      </c>
      <c r="W42" s="256">
        <v>0</v>
      </c>
      <c r="X42" s="63"/>
      <c r="Y42" s="257">
        <v>0</v>
      </c>
      <c r="Z42" s="256">
        <v>8.407349566954311</v>
      </c>
      <c r="AA42" s="63">
        <v>-5.0448448814801718</v>
      </c>
      <c r="AB42" s="257">
        <v>0.93414627074462719</v>
      </c>
    </row>
    <row r="43" spans="1:29" ht="18" customHeight="1" x14ac:dyDescent="0.25">
      <c r="A43" s="43"/>
      <c r="B43" s="552" t="s">
        <v>48</v>
      </c>
      <c r="C43" s="552"/>
      <c r="D43" s="269">
        <v>69.974479145393971</v>
      </c>
      <c r="E43" s="66"/>
      <c r="F43" s="270">
        <v>38.368226490323664</v>
      </c>
      <c r="G43" s="269">
        <v>5.5890897541265572</v>
      </c>
      <c r="H43" s="66"/>
      <c r="I43" s="270">
        <v>0.95189412884210489</v>
      </c>
      <c r="J43" s="269">
        <v>0</v>
      </c>
      <c r="K43" s="66"/>
      <c r="L43" s="270">
        <v>0</v>
      </c>
      <c r="M43" s="269">
        <v>75.764002769280523</v>
      </c>
      <c r="N43" s="66">
        <v>54.522574957843041</v>
      </c>
      <c r="O43" s="270">
        <v>39.320121991926825</v>
      </c>
      <c r="P43" s="3"/>
      <c r="Q43" s="256">
        <v>-1.0279182885654625</v>
      </c>
      <c r="R43" s="63"/>
      <c r="S43" s="257">
        <v>-0.17714673266896575</v>
      </c>
      <c r="T43" s="256">
        <v>65.562952298491439</v>
      </c>
      <c r="U43" s="63"/>
      <c r="V43" s="257">
        <v>28.262144318592281</v>
      </c>
      <c r="W43" s="256">
        <v>0</v>
      </c>
      <c r="X43" s="63"/>
      <c r="Y43" s="257">
        <v>0</v>
      </c>
      <c r="Z43" s="256">
        <v>2.2773093175102908</v>
      </c>
      <c r="AA43" s="63">
        <v>-2.9122871691839172</v>
      </c>
      <c r="AB43" s="257">
        <v>0.36152290080748245</v>
      </c>
    </row>
    <row r="44" spans="1:29" ht="18" customHeight="1" x14ac:dyDescent="0.25">
      <c r="A44" s="43"/>
      <c r="B44" s="557" t="s">
        <v>72</v>
      </c>
      <c r="C44" s="557"/>
      <c r="D44" s="280">
        <v>61.293128556910744</v>
      </c>
      <c r="E44" s="281"/>
      <c r="F44" s="282">
        <v>34.479273578152103</v>
      </c>
      <c r="G44" s="280">
        <v>4.7019173734571851</v>
      </c>
      <c r="H44" s="281"/>
      <c r="I44" s="282">
        <v>0.59690104440115888</v>
      </c>
      <c r="J44" s="280">
        <v>0</v>
      </c>
      <c r="K44" s="281"/>
      <c r="L44" s="282">
        <v>0</v>
      </c>
      <c r="M44" s="280">
        <v>66.186134507686717</v>
      </c>
      <c r="N44" s="281">
        <v>47.64561356114698</v>
      </c>
      <c r="O44" s="282">
        <v>35.076174321663849</v>
      </c>
      <c r="P44" s="3"/>
      <c r="Q44" s="263">
        <v>3.7946499265780176</v>
      </c>
      <c r="R44" s="264"/>
      <c r="S44" s="265">
        <v>0.92797177002869313</v>
      </c>
      <c r="T44" s="263">
        <v>153.80599741326623</v>
      </c>
      <c r="U44" s="264"/>
      <c r="V44" s="265">
        <v>50.417915046739807</v>
      </c>
      <c r="W44" s="263">
        <v>0</v>
      </c>
      <c r="X44" s="264"/>
      <c r="Y44" s="265">
        <v>0</v>
      </c>
      <c r="Z44" s="263">
        <v>8.6713443519711575</v>
      </c>
      <c r="AA44" s="264">
        <v>0.15537463382223912</v>
      </c>
      <c r="AB44" s="265">
        <v>1.4962161835106766</v>
      </c>
    </row>
    <row r="45" spans="1:29" ht="6" customHeight="1" x14ac:dyDescent="0.25">
      <c r="A45" s="43"/>
      <c r="B45" s="348"/>
      <c r="C45" s="348"/>
      <c r="D45" s="66"/>
      <c r="E45" s="66"/>
      <c r="F45" s="66"/>
      <c r="G45" s="66"/>
      <c r="H45" s="66"/>
      <c r="I45" s="66"/>
      <c r="J45" s="66"/>
      <c r="K45" s="66"/>
      <c r="L45" s="66"/>
      <c r="M45" s="66"/>
      <c r="N45" s="66"/>
      <c r="O45" s="66"/>
      <c r="P45" s="3"/>
      <c r="Q45" s="63"/>
      <c r="R45" s="63"/>
      <c r="S45" s="63"/>
      <c r="T45" s="63"/>
      <c r="U45" s="63"/>
      <c r="V45" s="63"/>
      <c r="W45" s="63"/>
      <c r="X45" s="63"/>
      <c r="Y45" s="63"/>
      <c r="Z45" s="63"/>
      <c r="AA45" s="63"/>
      <c r="AB45" s="63"/>
    </row>
    <row r="46" spans="1:29" ht="18" customHeight="1" x14ac:dyDescent="0.25">
      <c r="A46" s="43"/>
      <c r="B46" s="551" t="s">
        <v>49</v>
      </c>
      <c r="C46" s="551"/>
      <c r="D46" s="294">
        <v>123.61294409771767</v>
      </c>
      <c r="E46" s="295"/>
      <c r="F46" s="296">
        <v>46.17403647064684</v>
      </c>
      <c r="G46" s="294">
        <v>11.116530093422446</v>
      </c>
      <c r="H46" s="295"/>
      <c r="I46" s="296">
        <v>1.6227216312245929</v>
      </c>
      <c r="J46" s="294">
        <v>0</v>
      </c>
      <c r="K46" s="295"/>
      <c r="L46" s="296">
        <v>0</v>
      </c>
      <c r="M46" s="294">
        <v>135.08684680172669</v>
      </c>
      <c r="N46" s="295">
        <v>79.389304141607411</v>
      </c>
      <c r="O46" s="296">
        <v>47.796759134701247</v>
      </c>
      <c r="P46" s="3"/>
      <c r="Q46" s="288">
        <v>-6.2047303752485368</v>
      </c>
      <c r="R46" s="289"/>
      <c r="S46" s="290">
        <v>-1.2827354870562011</v>
      </c>
      <c r="T46" s="288">
        <v>18.742620115773271</v>
      </c>
      <c r="U46" s="289"/>
      <c r="V46" s="290">
        <v>7.4256752062506166</v>
      </c>
      <c r="W46" s="288">
        <v>0</v>
      </c>
      <c r="X46" s="289"/>
      <c r="Y46" s="290">
        <v>0</v>
      </c>
      <c r="Z46" s="288">
        <v>-4.2969214432577729</v>
      </c>
      <c r="AA46" s="289">
        <v>-1.3038260704096469</v>
      </c>
      <c r="AB46" s="290">
        <v>-1.0103571091394268</v>
      </c>
    </row>
    <row r="47" spans="1:29" ht="18" customHeight="1" x14ac:dyDescent="0.25">
      <c r="A47" s="43"/>
      <c r="B47" s="554" t="s">
        <v>50</v>
      </c>
      <c r="C47" s="554"/>
      <c r="D47" s="179">
        <v>133.72004299361478</v>
      </c>
      <c r="E47" s="65"/>
      <c r="F47" s="180">
        <v>46.942347953641871</v>
      </c>
      <c r="G47" s="179">
        <v>12.767968104593965</v>
      </c>
      <c r="H47" s="65"/>
      <c r="I47" s="180">
        <v>1.2622274972649228</v>
      </c>
      <c r="J47" s="179">
        <v>0</v>
      </c>
      <c r="K47" s="65"/>
      <c r="L47" s="180">
        <v>0</v>
      </c>
      <c r="M47" s="179">
        <v>148.49329822894211</v>
      </c>
      <c r="N47" s="65">
        <v>83.583720823310998</v>
      </c>
      <c r="O47" s="180">
        <v>48.204576492582433</v>
      </c>
      <c r="P47" s="3"/>
      <c r="Q47" s="174">
        <v>-7.3436943286395655</v>
      </c>
      <c r="R47" s="64"/>
      <c r="S47" s="175">
        <v>1.1505732850918728</v>
      </c>
      <c r="T47" s="174">
        <v>23.203490206554019</v>
      </c>
      <c r="U47" s="64"/>
      <c r="V47" s="175">
        <v>3.4980715350185405</v>
      </c>
      <c r="W47" s="174">
        <v>0</v>
      </c>
      <c r="X47" s="64"/>
      <c r="Y47" s="175">
        <v>0</v>
      </c>
      <c r="Z47" s="174">
        <v>-4.0007067105759226</v>
      </c>
      <c r="AA47" s="64">
        <v>-0.40509203008683226</v>
      </c>
      <c r="AB47" s="175">
        <v>1.210709254956134</v>
      </c>
    </row>
    <row r="48" spans="1:29" ht="18" customHeight="1" x14ac:dyDescent="0.25">
      <c r="A48" s="43"/>
      <c r="B48" s="555" t="s">
        <v>73</v>
      </c>
      <c r="C48" s="555"/>
      <c r="D48" s="273">
        <v>128.61585677765069</v>
      </c>
      <c r="E48" s="274"/>
      <c r="F48" s="275">
        <v>46.558186054843141</v>
      </c>
      <c r="G48" s="273">
        <v>11.933975361477286</v>
      </c>
      <c r="H48" s="274"/>
      <c r="I48" s="275">
        <v>1.4424774532696107</v>
      </c>
      <c r="J48" s="273">
        <v>0</v>
      </c>
      <c r="K48" s="274"/>
      <c r="L48" s="275">
        <v>0</v>
      </c>
      <c r="M48" s="273">
        <v>141.7900725153344</v>
      </c>
      <c r="N48" s="274">
        <v>81.486512482459204</v>
      </c>
      <c r="O48" s="275">
        <v>48.000664545365339</v>
      </c>
      <c r="P48" s="3"/>
      <c r="Q48" s="176">
        <v>-6.8367309676149448</v>
      </c>
      <c r="R48" s="177"/>
      <c r="S48" s="178">
        <v>-7.0869731259702681E-2</v>
      </c>
      <c r="T48" s="176">
        <v>21.002404137562582</v>
      </c>
      <c r="U48" s="177"/>
      <c r="V48" s="178">
        <v>5.6713546880719479</v>
      </c>
      <c r="W48" s="176">
        <v>0</v>
      </c>
      <c r="X48" s="177"/>
      <c r="Y48" s="178">
        <v>0</v>
      </c>
      <c r="Z48" s="176">
        <v>-4.1420405544987462</v>
      </c>
      <c r="AA48" s="177">
        <v>-0.84492934503082706</v>
      </c>
      <c r="AB48" s="178">
        <v>9.2563850188931512E-2</v>
      </c>
    </row>
    <row r="49" spans="1:29" ht="6" customHeight="1" x14ac:dyDescent="0.25">
      <c r="A49" s="43"/>
      <c r="B49" s="348"/>
      <c r="C49" s="348"/>
      <c r="D49" s="66"/>
      <c r="E49" s="66"/>
      <c r="F49" s="66"/>
      <c r="G49" s="66"/>
      <c r="H49" s="66"/>
      <c r="I49" s="66"/>
      <c r="J49" s="66"/>
      <c r="K49" s="66"/>
      <c r="L49" s="66"/>
      <c r="M49" s="66"/>
      <c r="N49" s="66"/>
      <c r="O49" s="66"/>
      <c r="P49" s="3"/>
      <c r="Q49" s="63"/>
      <c r="R49" s="63"/>
      <c r="S49" s="63"/>
      <c r="T49" s="63"/>
      <c r="U49" s="63"/>
      <c r="V49" s="63"/>
      <c r="W49" s="63"/>
      <c r="X49" s="63"/>
      <c r="Y49" s="63"/>
      <c r="Z49" s="63"/>
      <c r="AA49" s="63"/>
      <c r="AB49" s="63"/>
    </row>
    <row r="50" spans="1:29" ht="18" customHeight="1" x14ac:dyDescent="0.25">
      <c r="A50" s="43"/>
      <c r="B50" s="553" t="s">
        <v>12</v>
      </c>
      <c r="C50" s="553"/>
      <c r="D50" s="291">
        <v>80.910667617011171</v>
      </c>
      <c r="E50" s="292"/>
      <c r="F50" s="293">
        <v>37.943351139299153</v>
      </c>
      <c r="G50" s="291">
        <v>6.758553100498931</v>
      </c>
      <c r="H50" s="292"/>
      <c r="I50" s="293">
        <v>0.80550937984308635</v>
      </c>
      <c r="J50" s="291">
        <v>0</v>
      </c>
      <c r="K50" s="292"/>
      <c r="L50" s="293">
        <v>0</v>
      </c>
      <c r="M50" s="291">
        <v>87.6692207175101</v>
      </c>
      <c r="N50" s="292">
        <v>57.26286324102503</v>
      </c>
      <c r="O50" s="293">
        <v>38.748860519142241</v>
      </c>
      <c r="P50" s="3"/>
      <c r="Q50" s="285">
        <v>-0.79842990271898695</v>
      </c>
      <c r="R50" s="286"/>
      <c r="S50" s="287">
        <v>1.0260079479145128</v>
      </c>
      <c r="T50" s="285">
        <v>63.430173339577713</v>
      </c>
      <c r="U50" s="286"/>
      <c r="V50" s="287">
        <v>-1.5654022538425099</v>
      </c>
      <c r="W50" s="285">
        <v>0</v>
      </c>
      <c r="X50" s="286"/>
      <c r="Y50" s="287">
        <v>0</v>
      </c>
      <c r="Z50" s="285">
        <v>2.3010064820558873</v>
      </c>
      <c r="AA50" s="286">
        <v>-0.29614155678613946</v>
      </c>
      <c r="AB50" s="287">
        <v>0.97074988670093354</v>
      </c>
    </row>
    <row r="51" spans="1:29" ht="15" customHeight="1" x14ac:dyDescent="0.2">
      <c r="B51" s="31"/>
      <c r="C51"/>
      <c r="D51" s="41"/>
      <c r="E51" s="41"/>
      <c r="F51" s="41"/>
      <c r="G51" s="41"/>
      <c r="H51" s="41"/>
      <c r="I51" s="41"/>
      <c r="J51" s="41"/>
      <c r="K51" s="41"/>
      <c r="L51" s="41"/>
      <c r="M51" s="41"/>
      <c r="N51" s="41"/>
      <c r="O51" s="41"/>
      <c r="P51" s="3"/>
      <c r="Q51" s="3"/>
      <c r="R51" s="3"/>
      <c r="S51" s="3"/>
      <c r="T51" s="3"/>
      <c r="U51" s="3"/>
      <c r="V51" s="3"/>
      <c r="W51" s="3"/>
      <c r="X51" s="3"/>
      <c r="Y51" s="3"/>
      <c r="Z51" s="3"/>
      <c r="AA51" s="3"/>
      <c r="AB51" s="3"/>
    </row>
    <row r="52" spans="1:29" ht="39.950000000000003" customHeight="1" x14ac:dyDescent="0.2">
      <c r="B52" s="547" t="s">
        <v>106</v>
      </c>
      <c r="C52" s="547"/>
      <c r="D52" s="547"/>
      <c r="E52" s="547"/>
      <c r="F52" s="547"/>
      <c r="G52" s="547"/>
      <c r="H52" s="547"/>
      <c r="I52" s="547"/>
      <c r="J52" s="547"/>
      <c r="K52" s="547"/>
      <c r="L52" s="547"/>
      <c r="M52" s="547"/>
      <c r="N52" s="547"/>
      <c r="O52" s="547"/>
      <c r="P52" s="547"/>
      <c r="Q52" s="547"/>
      <c r="R52" s="547"/>
      <c r="S52" s="547"/>
      <c r="T52" s="547"/>
      <c r="U52" s="547"/>
      <c r="V52" s="547"/>
      <c r="W52" s="547"/>
      <c r="X52" s="547"/>
      <c r="Y52" s="547"/>
      <c r="Z52" s="547"/>
      <c r="AA52" s="547"/>
      <c r="AB52" s="547"/>
    </row>
    <row r="54" spans="1:29" x14ac:dyDescent="0.2">
      <c r="A54" s="151"/>
      <c r="B54" s="151"/>
      <c r="C54" s="151"/>
      <c r="D54" s="151"/>
      <c r="E54" s="151"/>
      <c r="F54" s="151"/>
      <c r="G54" s="151"/>
      <c r="H54" s="151"/>
      <c r="I54" s="151"/>
      <c r="J54" s="151"/>
      <c r="K54" s="151"/>
      <c r="L54" s="151"/>
      <c r="M54" s="151"/>
      <c r="N54" s="151"/>
      <c r="O54" s="151"/>
      <c r="P54" s="151"/>
      <c r="Q54" s="151"/>
      <c r="R54" s="151"/>
      <c r="S54" s="151"/>
      <c r="T54" s="151"/>
      <c r="U54" s="151"/>
      <c r="V54" s="151"/>
      <c r="W54" s="151"/>
      <c r="X54" s="151"/>
      <c r="Y54" s="151"/>
      <c r="Z54" s="151"/>
      <c r="AA54" s="151"/>
      <c r="AB54" s="151"/>
      <c r="AC54" s="151"/>
    </row>
    <row r="55" spans="1:29" x14ac:dyDescent="0.2">
      <c r="A55" s="151"/>
      <c r="B55" s="151"/>
      <c r="C55" s="151"/>
      <c r="D55" s="151"/>
      <c r="E55" s="151"/>
      <c r="F55" s="151"/>
      <c r="G55" s="151"/>
      <c r="H55" s="151"/>
      <c r="I55" s="151"/>
      <c r="J55" s="151"/>
      <c r="K55" s="151"/>
      <c r="L55" s="151"/>
      <c r="M55" s="151"/>
      <c r="N55" s="151"/>
      <c r="O55" s="151"/>
      <c r="P55" s="151"/>
      <c r="Q55" s="151"/>
      <c r="R55" s="151"/>
      <c r="S55" s="151"/>
      <c r="T55" s="151"/>
      <c r="U55" s="151"/>
      <c r="V55" s="151"/>
      <c r="W55" s="151"/>
      <c r="X55" s="151"/>
      <c r="Y55" s="151"/>
      <c r="Z55" s="151"/>
      <c r="AA55" s="151"/>
      <c r="AB55" s="151"/>
      <c r="AC55" s="151"/>
    </row>
    <row r="56" spans="1:29" x14ac:dyDescent="0.2">
      <c r="A56" s="151"/>
      <c r="B56" s="151"/>
      <c r="C56" s="151"/>
      <c r="D56" s="151"/>
      <c r="E56" s="151"/>
      <c r="F56" s="151"/>
      <c r="G56" s="151"/>
      <c r="H56" s="151"/>
      <c r="I56" s="151"/>
      <c r="J56" s="151"/>
      <c r="K56" s="151"/>
      <c r="L56" s="151"/>
      <c r="M56" s="151"/>
      <c r="N56" s="151"/>
      <c r="O56" s="151"/>
      <c r="P56" s="151"/>
      <c r="Q56" s="151"/>
      <c r="R56" s="151"/>
      <c r="S56" s="151"/>
      <c r="T56" s="151"/>
      <c r="U56" s="151"/>
      <c r="V56" s="151"/>
      <c r="W56" s="151"/>
      <c r="X56" s="151"/>
      <c r="Y56" s="151"/>
      <c r="Z56" s="151"/>
      <c r="AA56" s="151"/>
      <c r="AB56" s="151"/>
      <c r="AC56" s="151"/>
    </row>
    <row r="57" spans="1:29" x14ac:dyDescent="0.2">
      <c r="A57" s="151"/>
      <c r="B57" s="151"/>
      <c r="C57" s="151"/>
      <c r="D57" s="151"/>
      <c r="E57" s="151"/>
      <c r="F57" s="151"/>
      <c r="G57" s="151"/>
      <c r="H57" s="151"/>
      <c r="I57" s="151"/>
      <c r="J57" s="151"/>
      <c r="K57" s="151"/>
      <c r="L57" s="151"/>
      <c r="M57" s="151"/>
      <c r="N57" s="151"/>
      <c r="O57" s="151"/>
      <c r="P57" s="151"/>
      <c r="Q57" s="151"/>
      <c r="R57" s="151"/>
      <c r="S57" s="151"/>
      <c r="T57" s="151"/>
      <c r="U57" s="151"/>
      <c r="V57" s="151"/>
      <c r="W57" s="151"/>
      <c r="X57" s="151"/>
      <c r="Y57" s="151"/>
      <c r="Z57" s="151"/>
      <c r="AA57" s="151"/>
      <c r="AB57" s="151"/>
      <c r="AC57" s="151"/>
    </row>
    <row r="58" spans="1:29" x14ac:dyDescent="0.2">
      <c r="A58" s="151"/>
      <c r="B58" s="151"/>
      <c r="C58" s="151"/>
      <c r="D58" s="151"/>
      <c r="E58" s="151"/>
      <c r="F58" s="151"/>
      <c r="G58" s="151"/>
      <c r="H58" s="151"/>
      <c r="I58" s="151"/>
      <c r="J58" s="151"/>
      <c r="K58" s="151"/>
      <c r="L58" s="151"/>
      <c r="M58" s="151"/>
      <c r="N58" s="151"/>
      <c r="O58" s="151"/>
      <c r="P58" s="151"/>
      <c r="Q58" s="151"/>
      <c r="R58" s="151"/>
      <c r="S58" s="151"/>
      <c r="T58" s="151"/>
      <c r="U58" s="151"/>
      <c r="V58" s="151"/>
      <c r="W58" s="151"/>
      <c r="X58" s="151"/>
      <c r="Y58" s="151"/>
      <c r="Z58" s="151"/>
      <c r="AA58" s="151"/>
      <c r="AB58" s="151"/>
      <c r="AC58" s="151"/>
    </row>
    <row r="59" spans="1:29" x14ac:dyDescent="0.2">
      <c r="A59" s="151"/>
      <c r="B59" s="151"/>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row>
    <row r="60" spans="1:29" x14ac:dyDescent="0.2">
      <c r="A60" s="151"/>
      <c r="B60" s="151"/>
      <c r="C60" s="151"/>
      <c r="D60" s="151"/>
      <c r="E60" s="151"/>
      <c r="F60" s="151"/>
      <c r="G60" s="151"/>
      <c r="H60" s="151"/>
      <c r="I60" s="151"/>
      <c r="J60" s="151"/>
      <c r="K60" s="151"/>
      <c r="L60" s="151"/>
      <c r="M60" s="151"/>
      <c r="N60" s="151"/>
      <c r="O60" s="151"/>
      <c r="P60" s="151"/>
      <c r="Q60" s="151"/>
      <c r="R60" s="151"/>
      <c r="S60" s="151"/>
      <c r="T60" s="151"/>
      <c r="U60" s="151"/>
      <c r="V60" s="151"/>
      <c r="W60" s="151"/>
      <c r="X60" s="151"/>
      <c r="Y60" s="151"/>
      <c r="Z60" s="151"/>
      <c r="AA60" s="151"/>
      <c r="AB60" s="151"/>
      <c r="AC60" s="151"/>
    </row>
    <row r="61" spans="1:29" x14ac:dyDescent="0.2">
      <c r="A61" s="151"/>
      <c r="B61" s="151"/>
      <c r="C61" s="151"/>
      <c r="D61" s="151"/>
      <c r="E61" s="151"/>
      <c r="F61" s="151"/>
      <c r="G61" s="151"/>
      <c r="H61" s="151"/>
      <c r="I61" s="151"/>
      <c r="J61" s="151"/>
      <c r="K61" s="151"/>
      <c r="L61" s="151"/>
      <c r="M61" s="151"/>
      <c r="N61" s="151"/>
      <c r="O61" s="151"/>
      <c r="P61" s="151"/>
      <c r="Q61" s="151"/>
      <c r="R61" s="151"/>
      <c r="S61" s="151"/>
      <c r="T61" s="151"/>
      <c r="U61" s="151"/>
      <c r="V61" s="151"/>
      <c r="W61" s="151"/>
      <c r="X61" s="151"/>
      <c r="Y61" s="151"/>
      <c r="Z61" s="151"/>
      <c r="AA61" s="151"/>
      <c r="AB61" s="151"/>
      <c r="AC61" s="151"/>
    </row>
    <row r="62" spans="1:29" x14ac:dyDescent="0.2">
      <c r="A62" s="151"/>
      <c r="B62" s="151"/>
      <c r="C62" s="151"/>
      <c r="D62" s="151"/>
      <c r="E62" s="151"/>
      <c r="F62" s="151"/>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row>
    <row r="63" spans="1:29" x14ac:dyDescent="0.2">
      <c r="A63" s="151"/>
      <c r="B63" s="151"/>
      <c r="C63" s="151"/>
      <c r="D63" s="151"/>
      <c r="E63" s="151"/>
      <c r="F63" s="151"/>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row>
    <row r="64" spans="1:29" x14ac:dyDescent="0.2">
      <c r="A64" s="151"/>
      <c r="B64" s="151"/>
      <c r="C64" s="151"/>
      <c r="D64" s="151"/>
      <c r="E64" s="151"/>
      <c r="F64" s="151"/>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row>
    <row r="65" s="151" customFormat="1" x14ac:dyDescent="0.2"/>
    <row r="66" s="151" customFormat="1" x14ac:dyDescent="0.2"/>
    <row r="67" s="151" customFormat="1" x14ac:dyDescent="0.2"/>
    <row r="68" s="151" customFormat="1" x14ac:dyDescent="0.2"/>
    <row r="69" s="151" customFormat="1" x14ac:dyDescent="0.2"/>
    <row r="70" s="151" customFormat="1" x14ac:dyDescent="0.2"/>
    <row r="71" s="151" customFormat="1" x14ac:dyDescent="0.2"/>
    <row r="72" s="151" customFormat="1" x14ac:dyDescent="0.2"/>
    <row r="73" s="151" customFormat="1" x14ac:dyDescent="0.2"/>
    <row r="74" s="151" customFormat="1" x14ac:dyDescent="0.2"/>
    <row r="75" s="151" customFormat="1" x14ac:dyDescent="0.2"/>
    <row r="76" s="151" customFormat="1" x14ac:dyDescent="0.2"/>
    <row r="77" s="151" customFormat="1" x14ac:dyDescent="0.2"/>
    <row r="78" s="151" customFormat="1" x14ac:dyDescent="0.2"/>
    <row r="79" s="151" customFormat="1" x14ac:dyDescent="0.2"/>
    <row r="80" s="151" customFormat="1" x14ac:dyDescent="0.2"/>
    <row r="81" s="151" customFormat="1" x14ac:dyDescent="0.2"/>
    <row r="82" s="151" customFormat="1" x14ac:dyDescent="0.2"/>
    <row r="83" s="151" customFormat="1" x14ac:dyDescent="0.2"/>
    <row r="84" s="151" customFormat="1" x14ac:dyDescent="0.2"/>
    <row r="85" s="151" customFormat="1" x14ac:dyDescent="0.2"/>
    <row r="86" s="151" customFormat="1" x14ac:dyDescent="0.2"/>
    <row r="87" s="151" customFormat="1" x14ac:dyDescent="0.2"/>
    <row r="88" s="151" customFormat="1" x14ac:dyDescent="0.2"/>
    <row r="89" s="151" customFormat="1" x14ac:dyDescent="0.2"/>
    <row r="90" s="151" customFormat="1" x14ac:dyDescent="0.2"/>
    <row r="91" s="151" customFormat="1" x14ac:dyDescent="0.2"/>
    <row r="92" s="151" customFormat="1" x14ac:dyDescent="0.2"/>
    <row r="93" s="151" customFormat="1" x14ac:dyDescent="0.2"/>
    <row r="94" s="151" customFormat="1" x14ac:dyDescent="0.2"/>
  </sheetData>
  <mergeCells count="49">
    <mergeCell ref="B43:C43"/>
    <mergeCell ref="B41:C41"/>
    <mergeCell ref="B27:C27"/>
    <mergeCell ref="Q24:AB24"/>
    <mergeCell ref="B36:C36"/>
    <mergeCell ref="B39:C39"/>
    <mergeCell ref="B40:C40"/>
    <mergeCell ref="B42:C42"/>
    <mergeCell ref="Q38:AB38"/>
    <mergeCell ref="B28:C28"/>
    <mergeCell ref="B29:C29"/>
    <mergeCell ref="B30:C30"/>
    <mergeCell ref="B38:O38"/>
    <mergeCell ref="Q10:AB10"/>
    <mergeCell ref="B11:C11"/>
    <mergeCell ref="B12:C12"/>
    <mergeCell ref="B13:C13"/>
    <mergeCell ref="B20:C20"/>
    <mergeCell ref="B16:C16"/>
    <mergeCell ref="B14:C14"/>
    <mergeCell ref="B50:C50"/>
    <mergeCell ref="B44:C44"/>
    <mergeCell ref="B46:C46"/>
    <mergeCell ref="B47:C47"/>
    <mergeCell ref="B48:C48"/>
    <mergeCell ref="B22:C22"/>
    <mergeCell ref="B33:C33"/>
    <mergeCell ref="B34:C34"/>
    <mergeCell ref="B32:C32"/>
    <mergeCell ref="B19:C19"/>
    <mergeCell ref="B25:C25"/>
    <mergeCell ref="B26:C26"/>
    <mergeCell ref="B24:O24"/>
    <mergeCell ref="B52:AB52"/>
    <mergeCell ref="R3:AB3"/>
    <mergeCell ref="Q6:AB6"/>
    <mergeCell ref="D6:O6"/>
    <mergeCell ref="Q7:S7"/>
    <mergeCell ref="T7:V7"/>
    <mergeCell ref="W7:Y7"/>
    <mergeCell ref="Z7:AB7"/>
    <mergeCell ref="D7:F7"/>
    <mergeCell ref="M7:O7"/>
    <mergeCell ref="J7:L7"/>
    <mergeCell ref="G7:I7"/>
    <mergeCell ref="B8:C8"/>
    <mergeCell ref="B18:C18"/>
    <mergeCell ref="B10:O10"/>
    <mergeCell ref="B15:C15"/>
  </mergeCells>
  <phoneticPr fontId="0" type="noConversion"/>
  <printOptions horizontalCentered="1" verticalCentered="1"/>
  <pageMargins left="0.25" right="0.25" top="0.25" bottom="0.25" header="0" footer="0"/>
  <pageSetup scale="67" orientation="landscape" r:id="rId1"/>
  <headerFooter alignWithMargins="0"/>
  <rowBreaks count="1" manualBreakCount="1">
    <brk id="54" max="16383" man="1"/>
  </rowBreaks>
  <colBreaks count="1" manualBreakCount="1">
    <brk id="30"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2">
    <pageSetUpPr fitToPage="1"/>
  </sheetPr>
  <dimension ref="A1:AP94"/>
  <sheetViews>
    <sheetView showGridLines="0" zoomScale="85" workbookViewId="0"/>
  </sheetViews>
  <sheetFormatPr defaultRowHeight="12.75" x14ac:dyDescent="0.2"/>
  <cols>
    <col min="1" max="1" width="2.7109375" customWidth="1"/>
    <col min="2" max="2" width="6.7109375" customWidth="1"/>
    <col min="3" max="3" width="6.140625" style="23" customWidth="1"/>
    <col min="4" max="15" width="7.42578125" customWidth="1"/>
    <col min="16" max="16" width="1.42578125" customWidth="1"/>
    <col min="17" max="28" width="7.42578125" customWidth="1"/>
    <col min="29" max="29" width="3.5703125" customWidth="1"/>
    <col min="30" max="42" width="9.140625" style="151" customWidth="1"/>
  </cols>
  <sheetData>
    <row r="1" spans="1:29" ht="30" x14ac:dyDescent="0.2">
      <c r="A1" s="62"/>
      <c r="B1" s="365" t="s">
        <v>120</v>
      </c>
      <c r="Y1" s="3"/>
      <c r="AB1" s="386"/>
    </row>
    <row r="2" spans="1:29" ht="15" customHeight="1" x14ac:dyDescent="0.2">
      <c r="A2" s="8"/>
      <c r="B2" s="8" t="s">
        <v>130</v>
      </c>
    </row>
    <row r="3" spans="1:29" ht="17.100000000000001" customHeight="1" x14ac:dyDescent="0.2">
      <c r="A3" s="8"/>
      <c r="B3" s="8" t="s">
        <v>131</v>
      </c>
      <c r="R3" s="548" t="s">
        <v>202</v>
      </c>
      <c r="S3" s="548"/>
      <c r="T3" s="548"/>
      <c r="U3" s="548"/>
      <c r="V3" s="548"/>
      <c r="W3" s="548"/>
      <c r="X3" s="548"/>
      <c r="Y3" s="548"/>
      <c r="Z3" s="548"/>
      <c r="AA3" s="548"/>
      <c r="AB3" s="548"/>
    </row>
    <row r="4" spans="1:29" ht="19.5" customHeight="1" x14ac:dyDescent="0.2">
      <c r="B4" s="142" t="s">
        <v>132</v>
      </c>
      <c r="C4" s="3"/>
      <c r="D4" s="3"/>
      <c r="E4" s="3"/>
      <c r="F4" s="3"/>
      <c r="G4" s="3"/>
      <c r="H4" s="143"/>
      <c r="I4" s="143"/>
      <c r="J4" s="143"/>
      <c r="K4" s="143"/>
      <c r="L4" s="143"/>
      <c r="M4" s="143"/>
      <c r="N4" s="143"/>
      <c r="O4" s="143"/>
      <c r="P4" s="143"/>
      <c r="Q4" s="143"/>
      <c r="R4" s="143"/>
      <c r="S4" s="143"/>
      <c r="T4" s="143"/>
    </row>
    <row r="5" spans="1:29" ht="12.75" customHeight="1" x14ac:dyDescent="0.2"/>
    <row r="6" spans="1:29" ht="15.75" x14ac:dyDescent="0.25">
      <c r="D6" s="549" t="s">
        <v>43</v>
      </c>
      <c r="E6" s="549"/>
      <c r="F6" s="549"/>
      <c r="G6" s="549"/>
      <c r="H6" s="549"/>
      <c r="I6" s="549"/>
      <c r="J6" s="549"/>
      <c r="K6" s="549"/>
      <c r="L6" s="549"/>
      <c r="M6" s="549"/>
      <c r="N6" s="549"/>
      <c r="O6" s="549"/>
      <c r="Q6" s="542" t="s">
        <v>68</v>
      </c>
      <c r="R6" s="542"/>
      <c r="S6" s="542"/>
      <c r="T6" s="542"/>
      <c r="U6" s="542"/>
      <c r="V6" s="542"/>
      <c r="W6" s="542"/>
      <c r="X6" s="542"/>
      <c r="Y6" s="542"/>
      <c r="Z6" s="542"/>
      <c r="AA6" s="542"/>
      <c r="AB6" s="542"/>
    </row>
    <row r="7" spans="1:29" ht="15.75" x14ac:dyDescent="0.25">
      <c r="D7" s="539" t="s">
        <v>11</v>
      </c>
      <c r="E7" s="539"/>
      <c r="F7" s="539"/>
      <c r="G7" s="539" t="s">
        <v>13</v>
      </c>
      <c r="H7" s="539"/>
      <c r="I7" s="539"/>
      <c r="J7" s="539" t="s">
        <v>14</v>
      </c>
      <c r="K7" s="539"/>
      <c r="L7" s="539"/>
      <c r="M7" s="539" t="s">
        <v>12</v>
      </c>
      <c r="N7" s="539"/>
      <c r="O7" s="539"/>
      <c r="Q7" s="539" t="s">
        <v>11</v>
      </c>
      <c r="R7" s="539"/>
      <c r="S7" s="539"/>
      <c r="T7" s="539" t="s">
        <v>13</v>
      </c>
      <c r="U7" s="539"/>
      <c r="V7" s="539"/>
      <c r="W7" s="539" t="s">
        <v>14</v>
      </c>
      <c r="X7" s="539"/>
      <c r="Y7" s="539"/>
      <c r="Z7" s="539" t="s">
        <v>12</v>
      </c>
      <c r="AA7" s="539"/>
      <c r="AB7" s="539"/>
    </row>
    <row r="8" spans="1:29" ht="27" customHeight="1" x14ac:dyDescent="0.25">
      <c r="A8" s="42"/>
      <c r="B8" s="550"/>
      <c r="C8" s="550"/>
      <c r="D8" s="250" t="s">
        <v>25</v>
      </c>
      <c r="E8" s="251" t="s">
        <v>15</v>
      </c>
      <c r="F8" s="252" t="s">
        <v>203</v>
      </c>
      <c r="G8" s="250" t="s">
        <v>25</v>
      </c>
      <c r="H8" s="251" t="s">
        <v>15</v>
      </c>
      <c r="I8" s="252" t="s">
        <v>203</v>
      </c>
      <c r="J8" s="250" t="s">
        <v>25</v>
      </c>
      <c r="K8" s="251" t="s">
        <v>15</v>
      </c>
      <c r="L8" s="252" t="s">
        <v>203</v>
      </c>
      <c r="M8" s="250" t="s">
        <v>25</v>
      </c>
      <c r="N8" s="251" t="s">
        <v>15</v>
      </c>
      <c r="O8" s="252" t="s">
        <v>203</v>
      </c>
      <c r="P8" s="45"/>
      <c r="Q8" s="250" t="s">
        <v>25</v>
      </c>
      <c r="R8" s="251" t="s">
        <v>15</v>
      </c>
      <c r="S8" s="252" t="s">
        <v>203</v>
      </c>
      <c r="T8" s="250" t="s">
        <v>25</v>
      </c>
      <c r="U8" s="251" t="s">
        <v>15</v>
      </c>
      <c r="V8" s="252" t="s">
        <v>203</v>
      </c>
      <c r="W8" s="250" t="s">
        <v>25</v>
      </c>
      <c r="X8" s="251" t="s">
        <v>15</v>
      </c>
      <c r="Y8" s="252" t="s">
        <v>203</v>
      </c>
      <c r="Z8" s="250" t="s">
        <v>25</v>
      </c>
      <c r="AA8" s="251" t="s">
        <v>15</v>
      </c>
      <c r="AB8" s="252" t="s">
        <v>203</v>
      </c>
    </row>
    <row r="9" spans="1:29" ht="6" customHeight="1" x14ac:dyDescent="0.2">
      <c r="A9" s="76"/>
      <c r="B9" s="78"/>
      <c r="C9" s="78"/>
      <c r="D9" s="77"/>
      <c r="E9" s="77"/>
      <c r="F9" s="77"/>
      <c r="G9" s="77"/>
      <c r="H9" s="77"/>
      <c r="I9" s="77"/>
      <c r="J9" s="77"/>
      <c r="K9" s="77"/>
      <c r="L9" s="77"/>
      <c r="M9" s="77"/>
      <c r="N9" s="77"/>
      <c r="O9" s="77"/>
      <c r="P9" s="79"/>
      <c r="Q9" s="77"/>
      <c r="R9" s="77"/>
      <c r="S9" s="77"/>
      <c r="T9" s="77"/>
      <c r="U9" s="77"/>
      <c r="V9" s="77"/>
      <c r="W9" s="77"/>
      <c r="X9" s="77"/>
      <c r="Y9" s="77"/>
      <c r="Z9" s="77"/>
      <c r="AA9" s="77"/>
      <c r="AB9" s="77"/>
      <c r="AC9" s="1"/>
    </row>
    <row r="10" spans="1:29" ht="18" customHeight="1" x14ac:dyDescent="0.25">
      <c r="A10" s="76"/>
      <c r="B10" s="541" t="s">
        <v>22</v>
      </c>
      <c r="C10" s="541"/>
      <c r="D10" s="541"/>
      <c r="E10" s="541"/>
      <c r="F10" s="541"/>
      <c r="G10" s="541"/>
      <c r="H10" s="541"/>
      <c r="I10" s="541"/>
      <c r="J10" s="541"/>
      <c r="K10" s="541"/>
      <c r="L10" s="541"/>
      <c r="M10" s="541"/>
      <c r="N10" s="541"/>
      <c r="O10" s="541"/>
      <c r="P10" s="249"/>
      <c r="Q10" s="538"/>
      <c r="R10" s="538"/>
      <c r="S10" s="538"/>
      <c r="T10" s="538"/>
      <c r="U10" s="538"/>
      <c r="V10" s="538"/>
      <c r="W10" s="538"/>
      <c r="X10" s="538"/>
      <c r="Y10" s="538"/>
      <c r="Z10" s="538"/>
      <c r="AA10" s="538"/>
      <c r="AB10" s="538"/>
      <c r="AC10" s="1"/>
    </row>
    <row r="11" spans="1:29" ht="18" customHeight="1" x14ac:dyDescent="0.25">
      <c r="A11" s="43"/>
      <c r="B11" s="556" t="s">
        <v>42</v>
      </c>
      <c r="C11" s="556"/>
      <c r="D11" s="260">
        <v>31.939799331103679</v>
      </c>
      <c r="E11" s="261"/>
      <c r="F11" s="262">
        <v>36.278807968820665</v>
      </c>
      <c r="G11" s="260">
        <v>0</v>
      </c>
      <c r="H11" s="261"/>
      <c r="I11" s="262">
        <v>0.64823414353937758</v>
      </c>
      <c r="J11" s="260">
        <v>0</v>
      </c>
      <c r="K11" s="261"/>
      <c r="L11" s="262">
        <v>0</v>
      </c>
      <c r="M11" s="260">
        <v>31.939799331103679</v>
      </c>
      <c r="N11" s="261">
        <v>31.322115384615383</v>
      </c>
      <c r="O11" s="262">
        <v>36.926513748800723</v>
      </c>
      <c r="P11" s="3"/>
      <c r="Q11" s="260">
        <v>-27.059465357377015</v>
      </c>
      <c r="R11" s="261"/>
      <c r="S11" s="262">
        <v>-2.4275749193242437</v>
      </c>
      <c r="T11" s="260">
        <v>-100</v>
      </c>
      <c r="U11" s="261"/>
      <c r="V11" s="262">
        <v>71.183424821572558</v>
      </c>
      <c r="W11" s="260">
        <v>0</v>
      </c>
      <c r="X11" s="261"/>
      <c r="Y11" s="262">
        <v>0</v>
      </c>
      <c r="Z11" s="260">
        <v>-28.079612694999323</v>
      </c>
      <c r="AA11" s="261">
        <v>-5.2511296941145957</v>
      </c>
      <c r="AB11" s="262">
        <v>-1.6871872660253746</v>
      </c>
    </row>
    <row r="12" spans="1:29" ht="18" customHeight="1" x14ac:dyDescent="0.25">
      <c r="A12" s="43"/>
      <c r="B12" s="552" t="s">
        <v>45</v>
      </c>
      <c r="C12" s="552"/>
      <c r="D12" s="256">
        <v>48.327759197324411</v>
      </c>
      <c r="E12" s="63"/>
      <c r="F12" s="257">
        <v>45.24787612416015</v>
      </c>
      <c r="G12" s="256">
        <v>3.511705685618729</v>
      </c>
      <c r="H12" s="63"/>
      <c r="I12" s="257">
        <v>0.59158888795974873</v>
      </c>
      <c r="J12" s="256">
        <v>0</v>
      </c>
      <c r="K12" s="63"/>
      <c r="L12" s="257">
        <v>0</v>
      </c>
      <c r="M12" s="256">
        <v>51.83946488294314</v>
      </c>
      <c r="N12" s="63">
        <v>47.83653846153846</v>
      </c>
      <c r="O12" s="257">
        <v>45.83924860423209</v>
      </c>
      <c r="P12" s="3"/>
      <c r="Q12" s="256">
        <v>-1.700680272184407</v>
      </c>
      <c r="R12" s="63"/>
      <c r="S12" s="257">
        <v>-3.2550436265298042</v>
      </c>
      <c r="T12" s="256">
        <v>0</v>
      </c>
      <c r="U12" s="63"/>
      <c r="V12" s="257">
        <v>16.487483546160998</v>
      </c>
      <c r="W12" s="256">
        <v>0</v>
      </c>
      <c r="X12" s="63"/>
      <c r="Y12" s="257">
        <v>0</v>
      </c>
      <c r="Z12" s="256">
        <v>5.4421768706672449</v>
      </c>
      <c r="AA12" s="63">
        <v>5.0276520864756161E-2</v>
      </c>
      <c r="AB12" s="257">
        <v>-3.0429200425969696</v>
      </c>
    </row>
    <row r="13" spans="1:29" ht="18" customHeight="1" x14ac:dyDescent="0.25">
      <c r="A13" s="43"/>
      <c r="B13" s="552" t="s">
        <v>46</v>
      </c>
      <c r="C13" s="552"/>
      <c r="D13" s="256">
        <v>55.900621118012424</v>
      </c>
      <c r="E13" s="63"/>
      <c r="F13" s="257">
        <v>47.342951785037698</v>
      </c>
      <c r="G13" s="256">
        <v>3.7267080745341614</v>
      </c>
      <c r="H13" s="63"/>
      <c r="I13" s="257">
        <v>0.59832075723052991</v>
      </c>
      <c r="J13" s="256">
        <v>0</v>
      </c>
      <c r="K13" s="63"/>
      <c r="L13" s="257">
        <v>0</v>
      </c>
      <c r="M13" s="256">
        <v>59.627329192546583</v>
      </c>
      <c r="N13" s="63">
        <v>49.397321428571431</v>
      </c>
      <c r="O13" s="257">
        <v>47.941062376309233</v>
      </c>
      <c r="P13" s="126"/>
      <c r="Q13" s="256">
        <v>8.5343228200540207</v>
      </c>
      <c r="R13" s="63"/>
      <c r="S13" s="257">
        <v>-3.5491933150618515</v>
      </c>
      <c r="T13" s="256">
        <v>102.59740260215443</v>
      </c>
      <c r="U13" s="63"/>
      <c r="V13" s="257">
        <v>-3.4418826445956392</v>
      </c>
      <c r="W13" s="256">
        <v>0</v>
      </c>
      <c r="X13" s="63"/>
      <c r="Y13" s="257">
        <v>0</v>
      </c>
      <c r="Z13" s="256">
        <v>11.777877295016358</v>
      </c>
      <c r="AA13" s="63">
        <v>-4.6436857806050513</v>
      </c>
      <c r="AB13" s="257">
        <v>-3.5470785989727558</v>
      </c>
    </row>
    <row r="14" spans="1:29" ht="18" customHeight="1" x14ac:dyDescent="0.25">
      <c r="A14" s="43"/>
      <c r="B14" s="552" t="s">
        <v>47</v>
      </c>
      <c r="C14" s="552"/>
      <c r="D14" s="256">
        <v>51.672240802675589</v>
      </c>
      <c r="E14" s="63"/>
      <c r="F14" s="257">
        <v>48.880945356614525</v>
      </c>
      <c r="G14" s="256">
        <v>5.8528428093645486</v>
      </c>
      <c r="H14" s="63"/>
      <c r="I14" s="257">
        <v>0.70736764630589366</v>
      </c>
      <c r="J14" s="256">
        <v>0</v>
      </c>
      <c r="K14" s="63"/>
      <c r="L14" s="257">
        <v>0</v>
      </c>
      <c r="M14" s="256">
        <v>57.525083612040135</v>
      </c>
      <c r="N14" s="63">
        <v>52.043269230769234</v>
      </c>
      <c r="O14" s="257">
        <v>49.588078893424488</v>
      </c>
      <c r="P14" s="3"/>
      <c r="Q14" s="256">
        <v>-8.0357142857148336</v>
      </c>
      <c r="R14" s="63"/>
      <c r="S14" s="257">
        <v>-1.9559227194214499</v>
      </c>
      <c r="T14" s="256">
        <v>24.999999999776787</v>
      </c>
      <c r="U14" s="63"/>
      <c r="V14" s="257">
        <v>37.850546733520325</v>
      </c>
      <c r="W14" s="256">
        <v>0</v>
      </c>
      <c r="X14" s="63"/>
      <c r="Y14" s="257">
        <v>0</v>
      </c>
      <c r="Z14" s="256">
        <v>-5.4945054945189957</v>
      </c>
      <c r="AA14" s="63">
        <v>-4.288240495137047</v>
      </c>
      <c r="AB14" s="257">
        <v>-1.5487565616937355</v>
      </c>
    </row>
    <row r="15" spans="1:29" ht="18" customHeight="1" x14ac:dyDescent="0.25">
      <c r="A15" s="43"/>
      <c r="B15" s="552" t="s">
        <v>48</v>
      </c>
      <c r="C15" s="552"/>
      <c r="D15" s="256">
        <v>54.515050167224082</v>
      </c>
      <c r="E15" s="63"/>
      <c r="F15" s="257">
        <v>50.157957597190077</v>
      </c>
      <c r="G15" s="256">
        <v>2.508361204013378</v>
      </c>
      <c r="H15" s="63"/>
      <c r="I15" s="257">
        <v>0.80046826651830072</v>
      </c>
      <c r="J15" s="256">
        <v>0</v>
      </c>
      <c r="K15" s="63"/>
      <c r="L15" s="257">
        <v>0</v>
      </c>
      <c r="M15" s="256">
        <v>57.023411371237458</v>
      </c>
      <c r="N15" s="63">
        <v>54.495192307692307</v>
      </c>
      <c r="O15" s="257">
        <v>50.957831346628382</v>
      </c>
      <c r="P15" s="126"/>
      <c r="Q15" s="256">
        <v>-1.2121212121313902</v>
      </c>
      <c r="R15" s="63"/>
      <c r="S15" s="257">
        <v>-0.79396693344183855</v>
      </c>
      <c r="T15" s="256">
        <v>150.00000000133332</v>
      </c>
      <c r="U15" s="63"/>
      <c r="V15" s="257">
        <v>9.6692435527494585</v>
      </c>
      <c r="W15" s="256">
        <v>0</v>
      </c>
      <c r="X15" s="63"/>
      <c r="Y15" s="257">
        <v>0</v>
      </c>
      <c r="Z15" s="256">
        <v>1.488095238094634</v>
      </c>
      <c r="AA15" s="63">
        <v>-0.52654673110618211</v>
      </c>
      <c r="AB15" s="257">
        <v>-0.64759065541734417</v>
      </c>
    </row>
    <row r="16" spans="1:29" ht="18" customHeight="1" x14ac:dyDescent="0.25">
      <c r="A16" s="43"/>
      <c r="B16" s="557" t="s">
        <v>72</v>
      </c>
      <c r="C16" s="557"/>
      <c r="D16" s="263">
        <v>48.5836627140975</v>
      </c>
      <c r="E16" s="264"/>
      <c r="F16" s="265">
        <v>45.608380929495461</v>
      </c>
      <c r="G16" s="263">
        <v>3.129117259552042</v>
      </c>
      <c r="H16" s="264"/>
      <c r="I16" s="265">
        <v>0.66812209427581792</v>
      </c>
      <c r="J16" s="263">
        <v>0</v>
      </c>
      <c r="K16" s="264"/>
      <c r="L16" s="265">
        <v>0</v>
      </c>
      <c r="M16" s="263">
        <v>51.712779973649539</v>
      </c>
      <c r="N16" s="264">
        <v>47.054924242424242</v>
      </c>
      <c r="O16" s="265">
        <v>46.276148410140401</v>
      </c>
      <c r="P16" s="3"/>
      <c r="Q16" s="263">
        <v>-4.8387096773768699</v>
      </c>
      <c r="R16" s="264"/>
      <c r="S16" s="265">
        <v>-2.015090680620033</v>
      </c>
      <c r="T16" s="263">
        <v>93.877551020471472</v>
      </c>
      <c r="U16" s="264"/>
      <c r="V16" s="265">
        <v>22.087243428164381</v>
      </c>
      <c r="W16" s="263">
        <v>0</v>
      </c>
      <c r="X16" s="264"/>
      <c r="Y16" s="265">
        <v>0</v>
      </c>
      <c r="Z16" s="346">
        <v>-1.8136335209071195</v>
      </c>
      <c r="AA16" s="144">
        <v>-2.2427700177676222</v>
      </c>
      <c r="AB16" s="347">
        <v>-1.735319499531369</v>
      </c>
    </row>
    <row r="17" spans="1:29" ht="6" customHeight="1" x14ac:dyDescent="0.25">
      <c r="A17" s="43"/>
      <c r="B17" s="348"/>
      <c r="C17" s="348"/>
      <c r="D17" s="63"/>
      <c r="E17" s="63"/>
      <c r="F17" s="63"/>
      <c r="G17" s="63"/>
      <c r="H17" s="63"/>
      <c r="I17" s="63"/>
      <c r="J17" s="63"/>
      <c r="K17" s="63"/>
      <c r="L17" s="63"/>
      <c r="M17" s="63"/>
      <c r="N17" s="63"/>
      <c r="O17" s="63"/>
      <c r="P17" s="3"/>
      <c r="Q17" s="63"/>
      <c r="R17" s="63"/>
      <c r="S17" s="63"/>
      <c r="T17" s="63"/>
      <c r="U17" s="63"/>
      <c r="V17" s="63"/>
      <c r="W17" s="63"/>
      <c r="X17" s="63"/>
      <c r="Y17" s="63"/>
      <c r="Z17" s="349"/>
      <c r="AA17" s="349"/>
      <c r="AB17" s="349"/>
    </row>
    <row r="18" spans="1:29" ht="18" customHeight="1" x14ac:dyDescent="0.25">
      <c r="A18" s="43"/>
      <c r="B18" s="551" t="s">
        <v>49</v>
      </c>
      <c r="C18" s="551"/>
      <c r="D18" s="288">
        <v>55.685618729096987</v>
      </c>
      <c r="E18" s="289"/>
      <c r="F18" s="290">
        <v>53.56891240212564</v>
      </c>
      <c r="G18" s="288">
        <v>10.367892976588628</v>
      </c>
      <c r="H18" s="289"/>
      <c r="I18" s="290">
        <v>1.8922877021608433</v>
      </c>
      <c r="J18" s="288">
        <v>0</v>
      </c>
      <c r="K18" s="289"/>
      <c r="L18" s="290">
        <v>0</v>
      </c>
      <c r="M18" s="288">
        <v>66.053511705685622</v>
      </c>
      <c r="N18" s="289">
        <v>67.644230769230774</v>
      </c>
      <c r="O18" s="290">
        <v>55.460164835164832</v>
      </c>
      <c r="P18" s="126"/>
      <c r="Q18" s="288">
        <v>-6.1971830986179723</v>
      </c>
      <c r="R18" s="289"/>
      <c r="S18" s="290">
        <v>-0.84877376218937017</v>
      </c>
      <c r="T18" s="288">
        <v>37.777777778512593</v>
      </c>
      <c r="U18" s="289"/>
      <c r="V18" s="290">
        <v>27.09288106732091</v>
      </c>
      <c r="W18" s="288">
        <v>0</v>
      </c>
      <c r="X18" s="289"/>
      <c r="Y18" s="290">
        <v>0</v>
      </c>
      <c r="Z18" s="288">
        <v>-1.2499999999654374</v>
      </c>
      <c r="AA18" s="289">
        <v>16.377171215880892</v>
      </c>
      <c r="AB18" s="290">
        <v>-0.10129331676356709</v>
      </c>
    </row>
    <row r="19" spans="1:29" ht="18" customHeight="1" x14ac:dyDescent="0.25">
      <c r="A19" s="43"/>
      <c r="B19" s="554" t="s">
        <v>50</v>
      </c>
      <c r="C19" s="554"/>
      <c r="D19" s="174">
        <v>68.896321070234109</v>
      </c>
      <c r="E19" s="64"/>
      <c r="F19" s="175">
        <v>54.586747227890356</v>
      </c>
      <c r="G19" s="174">
        <v>7.6923076923076925</v>
      </c>
      <c r="H19" s="64"/>
      <c r="I19" s="175">
        <v>1.3931061006553638</v>
      </c>
      <c r="J19" s="174">
        <v>0</v>
      </c>
      <c r="K19" s="64"/>
      <c r="L19" s="175">
        <v>0</v>
      </c>
      <c r="M19" s="174">
        <v>76.588628762541802</v>
      </c>
      <c r="N19" s="64">
        <v>72.71634615384616</v>
      </c>
      <c r="O19" s="175">
        <v>55.979523054265321</v>
      </c>
      <c r="P19" s="3"/>
      <c r="Q19" s="174">
        <v>-3.0588235293948856</v>
      </c>
      <c r="R19" s="64"/>
      <c r="S19" s="175">
        <v>1.8129612446665522</v>
      </c>
      <c r="T19" s="174">
        <v>155.55555555691851</v>
      </c>
      <c r="U19" s="64"/>
      <c r="V19" s="175">
        <v>19.610787642961835</v>
      </c>
      <c r="W19" s="174">
        <v>0</v>
      </c>
      <c r="X19" s="64"/>
      <c r="Y19" s="175">
        <v>0</v>
      </c>
      <c r="Z19" s="174">
        <v>3.3860045147123605</v>
      </c>
      <c r="AA19" s="64">
        <v>17.658498638632711</v>
      </c>
      <c r="AB19" s="175">
        <v>2.1920658833571474</v>
      </c>
    </row>
    <row r="20" spans="1:29" ht="18" customHeight="1" x14ac:dyDescent="0.25">
      <c r="A20" s="43"/>
      <c r="B20" s="555" t="s">
        <v>73</v>
      </c>
      <c r="C20" s="555"/>
      <c r="D20" s="176">
        <v>62.290969899665555</v>
      </c>
      <c r="E20" s="177"/>
      <c r="F20" s="178">
        <v>54.077829815007995</v>
      </c>
      <c r="G20" s="176">
        <v>9.0301003344481607</v>
      </c>
      <c r="H20" s="177"/>
      <c r="I20" s="178">
        <v>1.6426969014081034</v>
      </c>
      <c r="J20" s="176">
        <v>0</v>
      </c>
      <c r="K20" s="177"/>
      <c r="L20" s="178">
        <v>0</v>
      </c>
      <c r="M20" s="176">
        <v>71.321070234113719</v>
      </c>
      <c r="N20" s="177">
        <v>70.180288461538467</v>
      </c>
      <c r="O20" s="178">
        <v>55.71984394471508</v>
      </c>
      <c r="P20" s="126"/>
      <c r="Q20" s="176">
        <v>-4.4871794871094446</v>
      </c>
      <c r="R20" s="177"/>
      <c r="S20" s="178">
        <v>0.47699057262191863</v>
      </c>
      <c r="T20" s="176">
        <v>71.428571429485714</v>
      </c>
      <c r="U20" s="177"/>
      <c r="V20" s="178">
        <v>23.808894426340856</v>
      </c>
      <c r="W20" s="176">
        <v>0</v>
      </c>
      <c r="X20" s="177"/>
      <c r="Y20" s="178">
        <v>0</v>
      </c>
      <c r="Z20" s="176">
        <v>1.1862396203687524</v>
      </c>
      <c r="AA20" s="177">
        <v>17.037482461400099</v>
      </c>
      <c r="AB20" s="178">
        <v>1.0377172036566622</v>
      </c>
    </row>
    <row r="21" spans="1:29" ht="6" customHeight="1" x14ac:dyDescent="0.25">
      <c r="A21" s="43"/>
      <c r="B21" s="348"/>
      <c r="C21" s="348"/>
      <c r="D21" s="63"/>
      <c r="E21" s="63"/>
      <c r="F21" s="63"/>
      <c r="G21" s="63"/>
      <c r="H21" s="63"/>
      <c r="I21" s="63"/>
      <c r="J21" s="63"/>
      <c r="K21" s="63"/>
      <c r="L21" s="63"/>
      <c r="M21" s="63"/>
      <c r="N21" s="63"/>
      <c r="O21" s="63"/>
      <c r="P21" s="3"/>
      <c r="Q21" s="63"/>
      <c r="R21" s="63"/>
      <c r="S21" s="63"/>
      <c r="T21" s="63"/>
      <c r="U21" s="63"/>
      <c r="V21" s="63"/>
      <c r="W21" s="63"/>
      <c r="X21" s="63"/>
      <c r="Y21" s="63"/>
      <c r="Z21" s="63"/>
      <c r="AA21" s="63"/>
      <c r="AB21" s="63"/>
    </row>
    <row r="22" spans="1:29" ht="18" customHeight="1" x14ac:dyDescent="0.25">
      <c r="A22" s="43"/>
      <c r="B22" s="553" t="s">
        <v>12</v>
      </c>
      <c r="C22" s="553"/>
      <c r="D22" s="285">
        <v>52.457466918714559</v>
      </c>
      <c r="E22" s="286"/>
      <c r="F22" s="287">
        <v>48.093034359517418</v>
      </c>
      <c r="G22" s="285">
        <v>4.796786389413989</v>
      </c>
      <c r="H22" s="286"/>
      <c r="I22" s="287">
        <v>0.85205864959138822</v>
      </c>
      <c r="J22" s="285">
        <v>0</v>
      </c>
      <c r="K22" s="286"/>
      <c r="L22" s="287">
        <v>0</v>
      </c>
      <c r="M22" s="285">
        <v>57.254253308128547</v>
      </c>
      <c r="N22" s="286">
        <v>53.586956521739133</v>
      </c>
      <c r="O22" s="287">
        <v>48.94509300910881</v>
      </c>
      <c r="P22" s="126"/>
      <c r="Q22" s="285">
        <v>-4.72103004283667</v>
      </c>
      <c r="R22" s="286"/>
      <c r="S22" s="287">
        <v>-1.1603668853601738</v>
      </c>
      <c r="T22" s="285">
        <v>81.250000002654019</v>
      </c>
      <c r="U22" s="286"/>
      <c r="V22" s="287">
        <v>19.586932599682701</v>
      </c>
      <c r="W22" s="285">
        <v>0</v>
      </c>
      <c r="X22" s="286"/>
      <c r="Y22" s="287">
        <v>0</v>
      </c>
      <c r="Z22" s="285">
        <v>-0.77805077807483181</v>
      </c>
      <c r="AA22" s="286">
        <v>4.1251402548038492</v>
      </c>
      <c r="AB22" s="287">
        <v>-0.86094540420918164</v>
      </c>
    </row>
    <row r="23" spans="1:29" ht="15" customHeight="1" x14ac:dyDescent="0.2">
      <c r="B23" s="31"/>
      <c r="C23"/>
      <c r="D23" s="41"/>
      <c r="E23" s="41"/>
      <c r="F23" s="41"/>
      <c r="G23" s="41"/>
      <c r="H23" s="41"/>
      <c r="I23" s="41"/>
      <c r="J23" s="41"/>
      <c r="K23" s="41"/>
      <c r="L23" s="41"/>
      <c r="M23" s="41"/>
      <c r="N23" s="41"/>
      <c r="O23" s="41"/>
      <c r="P23" s="3"/>
      <c r="Q23" s="3"/>
      <c r="R23" s="3"/>
      <c r="S23" s="3"/>
      <c r="T23" s="3"/>
      <c r="U23" s="3"/>
      <c r="V23" s="3"/>
      <c r="W23" s="3"/>
      <c r="X23" s="3"/>
      <c r="Y23" s="3"/>
      <c r="Z23" s="3"/>
      <c r="AA23" s="3"/>
      <c r="AB23" s="3"/>
    </row>
    <row r="24" spans="1:29" ht="18" customHeight="1" x14ac:dyDescent="0.25">
      <c r="A24" s="76"/>
      <c r="B24" s="545" t="s">
        <v>9</v>
      </c>
      <c r="C24" s="545"/>
      <c r="D24" s="545"/>
      <c r="E24" s="545"/>
      <c r="F24" s="545"/>
      <c r="G24" s="545"/>
      <c r="H24" s="545"/>
      <c r="I24" s="545"/>
      <c r="J24" s="545"/>
      <c r="K24" s="545"/>
      <c r="L24" s="545"/>
      <c r="M24" s="545"/>
      <c r="N24" s="545"/>
      <c r="O24" s="545"/>
      <c r="P24" s="249"/>
      <c r="Q24" s="544"/>
      <c r="R24" s="544"/>
      <c r="S24" s="544"/>
      <c r="T24" s="544"/>
      <c r="U24" s="544"/>
      <c r="V24" s="544"/>
      <c r="W24" s="544"/>
      <c r="X24" s="544"/>
      <c r="Y24" s="544"/>
      <c r="Z24" s="544"/>
      <c r="AA24" s="544"/>
      <c r="AB24" s="544"/>
      <c r="AC24" s="1"/>
    </row>
    <row r="25" spans="1:29" ht="18" customHeight="1" x14ac:dyDescent="0.25">
      <c r="A25" s="43"/>
      <c r="B25" s="556" t="s">
        <v>42</v>
      </c>
      <c r="C25" s="556"/>
      <c r="D25" s="277">
        <v>127.69246195545155</v>
      </c>
      <c r="E25" s="278"/>
      <c r="F25" s="279">
        <v>64.282252052006754</v>
      </c>
      <c r="G25" s="277">
        <v>0</v>
      </c>
      <c r="H25" s="278"/>
      <c r="I25" s="279">
        <v>82.472646261712654</v>
      </c>
      <c r="J25" s="277">
        <v>0</v>
      </c>
      <c r="K25" s="278"/>
      <c r="L25" s="279">
        <v>0</v>
      </c>
      <c r="M25" s="277">
        <v>127.69246195545155</v>
      </c>
      <c r="N25" s="278">
        <v>96.737558890948463</v>
      </c>
      <c r="O25" s="279">
        <v>64.60219389500287</v>
      </c>
      <c r="P25" s="3"/>
      <c r="Q25" s="260">
        <v>-11.476555440781016</v>
      </c>
      <c r="R25" s="261"/>
      <c r="S25" s="262">
        <v>0.97323993750180038</v>
      </c>
      <c r="T25" s="260">
        <v>-100</v>
      </c>
      <c r="U25" s="261"/>
      <c r="V25" s="262">
        <v>15.758910486042314</v>
      </c>
      <c r="W25" s="260">
        <v>0</v>
      </c>
      <c r="X25" s="261"/>
      <c r="Y25" s="262">
        <v>0</v>
      </c>
      <c r="Z25" s="260">
        <v>-11.155730374287129</v>
      </c>
      <c r="AA25" s="261">
        <v>1.9390308407244563</v>
      </c>
      <c r="AB25" s="262">
        <v>1.3549863385705265</v>
      </c>
    </row>
    <row r="26" spans="1:29" ht="18" customHeight="1" x14ac:dyDescent="0.25">
      <c r="A26" s="43"/>
      <c r="B26" s="552" t="s">
        <v>45</v>
      </c>
      <c r="C26" s="552"/>
      <c r="D26" s="269">
        <v>127.13694052515197</v>
      </c>
      <c r="E26" s="66"/>
      <c r="F26" s="270">
        <v>66.563785076401544</v>
      </c>
      <c r="G26" s="269">
        <v>109.99957512974933</v>
      </c>
      <c r="H26" s="66"/>
      <c r="I26" s="270">
        <v>85.842389842572359</v>
      </c>
      <c r="J26" s="269">
        <v>0</v>
      </c>
      <c r="K26" s="66"/>
      <c r="L26" s="270">
        <v>0</v>
      </c>
      <c r="M26" s="269">
        <v>125.97602222417308</v>
      </c>
      <c r="N26" s="66">
        <v>95.392800921604604</v>
      </c>
      <c r="O26" s="270">
        <v>66.812588336911219</v>
      </c>
      <c r="P26" s="3"/>
      <c r="Q26" s="256">
        <v>2.3082650795515338</v>
      </c>
      <c r="R26" s="63"/>
      <c r="S26" s="257">
        <v>1.190587861641816</v>
      </c>
      <c r="T26" s="256">
        <v>0</v>
      </c>
      <c r="U26" s="63"/>
      <c r="V26" s="257">
        <v>12.408213261859107</v>
      </c>
      <c r="W26" s="256">
        <v>0</v>
      </c>
      <c r="X26" s="63"/>
      <c r="Y26" s="257">
        <v>0</v>
      </c>
      <c r="Z26" s="256">
        <v>1.3740634479749607</v>
      </c>
      <c r="AA26" s="63">
        <v>-0.79309979267900665</v>
      </c>
      <c r="AB26" s="257">
        <v>1.3935421145979747</v>
      </c>
    </row>
    <row r="27" spans="1:29" ht="18" customHeight="1" x14ac:dyDescent="0.25">
      <c r="A27" s="43"/>
      <c r="B27" s="552" t="s">
        <v>46</v>
      </c>
      <c r="C27" s="552"/>
      <c r="D27" s="269">
        <v>135.18001819038633</v>
      </c>
      <c r="E27" s="66"/>
      <c r="F27" s="270">
        <v>67.081914771004591</v>
      </c>
      <c r="G27" s="269">
        <v>109.99071878597627</v>
      </c>
      <c r="H27" s="66"/>
      <c r="I27" s="270">
        <v>80.356363674876064</v>
      </c>
      <c r="J27" s="269">
        <v>0</v>
      </c>
      <c r="K27" s="66"/>
      <c r="L27" s="270">
        <v>0</v>
      </c>
      <c r="M27" s="269">
        <v>133.6056869776107</v>
      </c>
      <c r="N27" s="66">
        <v>96.210910118355883</v>
      </c>
      <c r="O27" s="270">
        <v>67.247583680042823</v>
      </c>
      <c r="P27" s="3"/>
      <c r="Q27" s="256">
        <v>8.2395067773195905</v>
      </c>
      <c r="R27" s="63"/>
      <c r="S27" s="257">
        <v>1.4684668482222958</v>
      </c>
      <c r="T27" s="256">
        <v>-10.970002891594785</v>
      </c>
      <c r="U27" s="63"/>
      <c r="V27" s="257">
        <v>-7.284171048581598</v>
      </c>
      <c r="W27" s="256">
        <v>0</v>
      </c>
      <c r="X27" s="63"/>
      <c r="Y27" s="257">
        <v>0</v>
      </c>
      <c r="Z27" s="256">
        <v>7.0187103128147728</v>
      </c>
      <c r="AA27" s="63">
        <v>0.39929505501368717</v>
      </c>
      <c r="AB27" s="257">
        <v>1.3255182036865272</v>
      </c>
    </row>
    <row r="28" spans="1:29" ht="18" customHeight="1" x14ac:dyDescent="0.25">
      <c r="A28" s="43"/>
      <c r="B28" s="552" t="s">
        <v>47</v>
      </c>
      <c r="C28" s="552"/>
      <c r="D28" s="269">
        <v>130.89943381293872</v>
      </c>
      <c r="E28" s="66"/>
      <c r="F28" s="270">
        <v>67.551263109592497</v>
      </c>
      <c r="G28" s="269">
        <v>113.94256418786756</v>
      </c>
      <c r="H28" s="66"/>
      <c r="I28" s="270">
        <v>81.114171320569369</v>
      </c>
      <c r="J28" s="269">
        <v>0</v>
      </c>
      <c r="K28" s="66"/>
      <c r="L28" s="270">
        <v>0</v>
      </c>
      <c r="M28" s="269">
        <v>129.17417091503904</v>
      </c>
      <c r="N28" s="66">
        <v>95.093137943721175</v>
      </c>
      <c r="O28" s="270">
        <v>67.744735358944808</v>
      </c>
      <c r="P28" s="3"/>
      <c r="Q28" s="256">
        <v>3.0842178485198808</v>
      </c>
      <c r="R28" s="63"/>
      <c r="S28" s="257">
        <v>1.8283036996852793</v>
      </c>
      <c r="T28" s="256">
        <v>-7.0439859497721216</v>
      </c>
      <c r="U28" s="63"/>
      <c r="V28" s="257">
        <v>-2.6333933883994001</v>
      </c>
      <c r="W28" s="256">
        <v>0</v>
      </c>
      <c r="X28" s="63"/>
      <c r="Y28" s="257">
        <v>0</v>
      </c>
      <c r="Z28" s="256">
        <v>1.997806466099183</v>
      </c>
      <c r="AA28" s="63">
        <v>-3.4598442149275712</v>
      </c>
      <c r="AB28" s="257">
        <v>1.8530688569328087</v>
      </c>
    </row>
    <row r="29" spans="1:29" ht="18" customHeight="1" x14ac:dyDescent="0.25">
      <c r="A29" s="43"/>
      <c r="B29" s="552" t="s">
        <v>48</v>
      </c>
      <c r="C29" s="552"/>
      <c r="D29" s="269">
        <v>139.79729901211775</v>
      </c>
      <c r="E29" s="66"/>
      <c r="F29" s="270">
        <v>68.577439623128896</v>
      </c>
      <c r="G29" s="269">
        <v>124.463371379478</v>
      </c>
      <c r="H29" s="66"/>
      <c r="I29" s="270">
        <v>82.89790053738821</v>
      </c>
      <c r="J29" s="269">
        <v>0</v>
      </c>
      <c r="K29" s="66"/>
      <c r="L29" s="270">
        <v>0</v>
      </c>
      <c r="M29" s="269">
        <v>139.12278606640047</v>
      </c>
      <c r="N29" s="66">
        <v>99.027751238993261</v>
      </c>
      <c r="O29" s="270">
        <v>68.802867171252814</v>
      </c>
      <c r="P29" s="3"/>
      <c r="Q29" s="256">
        <v>7.8680594125225083</v>
      </c>
      <c r="R29" s="63"/>
      <c r="S29" s="257">
        <v>1.3000655402349275</v>
      </c>
      <c r="T29" s="256">
        <v>8.2246056747715279</v>
      </c>
      <c r="U29" s="63"/>
      <c r="V29" s="257">
        <v>1.4723713772900884</v>
      </c>
      <c r="W29" s="256">
        <v>0</v>
      </c>
      <c r="X29" s="63"/>
      <c r="Y29" s="257">
        <v>0</v>
      </c>
      <c r="Z29" s="256">
        <v>7.5639217271341534</v>
      </c>
      <c r="AA29" s="63">
        <v>1.3870380927480284</v>
      </c>
      <c r="AB29" s="257">
        <v>1.3369961987421033</v>
      </c>
    </row>
    <row r="30" spans="1:29" ht="18" customHeight="1" x14ac:dyDescent="0.25">
      <c r="A30" s="43"/>
      <c r="B30" s="557" t="s">
        <v>72</v>
      </c>
      <c r="C30" s="557"/>
      <c r="D30" s="280">
        <v>132.7582963525069</v>
      </c>
      <c r="E30" s="281"/>
      <c r="F30" s="282">
        <v>66.965056839266254</v>
      </c>
      <c r="G30" s="280">
        <v>113.7337752195337</v>
      </c>
      <c r="H30" s="281"/>
      <c r="I30" s="282">
        <v>82.475409459757955</v>
      </c>
      <c r="J30" s="280">
        <v>0</v>
      </c>
      <c r="K30" s="281"/>
      <c r="L30" s="282">
        <v>0</v>
      </c>
      <c r="M30" s="280">
        <v>131.60713106102128</v>
      </c>
      <c r="N30" s="281">
        <v>96.515195498870469</v>
      </c>
      <c r="O30" s="282">
        <v>67.18919175329826</v>
      </c>
      <c r="P30" s="3"/>
      <c r="Q30" s="263">
        <v>2.3182685708574615</v>
      </c>
      <c r="R30" s="264"/>
      <c r="S30" s="265">
        <v>1.4342957841509238</v>
      </c>
      <c r="T30" s="263">
        <v>-5.6897451794759482</v>
      </c>
      <c r="U30" s="264"/>
      <c r="V30" s="265">
        <v>2.3337852073888161</v>
      </c>
      <c r="W30" s="263">
        <v>0</v>
      </c>
      <c r="X30" s="264"/>
      <c r="Y30" s="265">
        <v>0</v>
      </c>
      <c r="Z30" s="263">
        <v>1.6508429929480759</v>
      </c>
      <c r="AA30" s="264">
        <v>-0.25810318048414704</v>
      </c>
      <c r="AB30" s="265">
        <v>1.5134976383732346</v>
      </c>
    </row>
    <row r="31" spans="1:29" ht="6" customHeight="1" x14ac:dyDescent="0.25">
      <c r="A31" s="43"/>
      <c r="B31" s="348"/>
      <c r="C31" s="348"/>
      <c r="D31" s="66"/>
      <c r="E31" s="66"/>
      <c r="F31" s="66"/>
      <c r="G31" s="66"/>
      <c r="H31" s="66"/>
      <c r="I31" s="66"/>
      <c r="J31" s="66"/>
      <c r="K31" s="66"/>
      <c r="L31" s="66"/>
      <c r="M31" s="66"/>
      <c r="N31" s="66"/>
      <c r="O31" s="66"/>
      <c r="P31" s="3"/>
      <c r="Q31" s="63"/>
      <c r="R31" s="63"/>
      <c r="S31" s="63"/>
      <c r="T31" s="63"/>
      <c r="U31" s="63"/>
      <c r="V31" s="63"/>
      <c r="W31" s="63"/>
      <c r="X31" s="63"/>
      <c r="Y31" s="63"/>
      <c r="Z31" s="63"/>
      <c r="AA31" s="63"/>
      <c r="AB31" s="63"/>
    </row>
    <row r="32" spans="1:29" ht="18" customHeight="1" x14ac:dyDescent="0.25">
      <c r="A32" s="43"/>
      <c r="B32" s="551" t="s">
        <v>49</v>
      </c>
      <c r="C32" s="551"/>
      <c r="D32" s="294">
        <v>208.5145882207774</v>
      </c>
      <c r="E32" s="295"/>
      <c r="F32" s="296">
        <v>83.555763015656197</v>
      </c>
      <c r="G32" s="294">
        <v>154.3906125498915</v>
      </c>
      <c r="H32" s="295"/>
      <c r="I32" s="296">
        <v>92.122662806834853</v>
      </c>
      <c r="J32" s="294">
        <v>0</v>
      </c>
      <c r="K32" s="295"/>
      <c r="L32" s="296">
        <v>0</v>
      </c>
      <c r="M32" s="294">
        <v>200.01917938129657</v>
      </c>
      <c r="N32" s="295">
        <v>130.68456262120586</v>
      </c>
      <c r="O32" s="296">
        <v>83.849128633797221</v>
      </c>
      <c r="P32" s="3"/>
      <c r="Q32" s="288">
        <v>2.8824577953808284</v>
      </c>
      <c r="R32" s="289"/>
      <c r="S32" s="290">
        <v>-0.30653041871515024</v>
      </c>
      <c r="T32" s="288">
        <v>17.478985764733576</v>
      </c>
      <c r="U32" s="289"/>
      <c r="V32" s="290">
        <v>1.6112183828494107</v>
      </c>
      <c r="W32" s="288">
        <v>0</v>
      </c>
      <c r="X32" s="289"/>
      <c r="Y32" s="290">
        <v>0</v>
      </c>
      <c r="Z32" s="288">
        <v>2.7548458483568985</v>
      </c>
      <c r="AA32" s="289">
        <v>-5.317184695860675</v>
      </c>
      <c r="AB32" s="290">
        <v>-0.17464660677069996</v>
      </c>
    </row>
    <row r="33" spans="1:29" ht="18" customHeight="1" x14ac:dyDescent="0.25">
      <c r="A33" s="43"/>
      <c r="B33" s="554" t="s">
        <v>50</v>
      </c>
      <c r="C33" s="554"/>
      <c r="D33" s="179">
        <v>208.70046171141396</v>
      </c>
      <c r="E33" s="65"/>
      <c r="F33" s="180">
        <v>88.946695831613653</v>
      </c>
      <c r="G33" s="179">
        <v>179.90517724960645</v>
      </c>
      <c r="H33" s="65"/>
      <c r="I33" s="180">
        <v>95.640570748084471</v>
      </c>
      <c r="J33" s="179">
        <v>0</v>
      </c>
      <c r="K33" s="65"/>
      <c r="L33" s="180">
        <v>0</v>
      </c>
      <c r="M33" s="179">
        <v>205.80835890520623</v>
      </c>
      <c r="N33" s="65">
        <v>133.71596955905852</v>
      </c>
      <c r="O33" s="180">
        <v>89.113278582883638</v>
      </c>
      <c r="P33" s="3"/>
      <c r="Q33" s="174">
        <v>-0.81008721007079076</v>
      </c>
      <c r="R33" s="64"/>
      <c r="S33" s="175">
        <v>2.8255294209879498</v>
      </c>
      <c r="T33" s="174">
        <v>13.304663241985745</v>
      </c>
      <c r="U33" s="64"/>
      <c r="V33" s="175">
        <v>4.9363229295805153</v>
      </c>
      <c r="W33" s="174">
        <v>0</v>
      </c>
      <c r="X33" s="64"/>
      <c r="Y33" s="175">
        <v>0</v>
      </c>
      <c r="Z33" s="174">
        <v>-1.1996414085173559</v>
      </c>
      <c r="AA33" s="64">
        <v>-3.8007789862451742</v>
      </c>
      <c r="AB33" s="175">
        <v>2.9001041653175248</v>
      </c>
    </row>
    <row r="34" spans="1:29" ht="18" customHeight="1" x14ac:dyDescent="0.25">
      <c r="A34" s="43"/>
      <c r="B34" s="555" t="s">
        <v>73</v>
      </c>
      <c r="C34" s="555"/>
      <c r="D34" s="273">
        <v>208.61738000351869</v>
      </c>
      <c r="E34" s="274"/>
      <c r="F34" s="275">
        <v>86.276596007234019</v>
      </c>
      <c r="G34" s="273">
        <v>165.25792714421453</v>
      </c>
      <c r="H34" s="274"/>
      <c r="I34" s="275">
        <v>93.614361917698787</v>
      </c>
      <c r="J34" s="273">
        <v>0</v>
      </c>
      <c r="K34" s="274"/>
      <c r="L34" s="275">
        <v>0</v>
      </c>
      <c r="M34" s="350">
        <v>203.12755478803822</v>
      </c>
      <c r="N34" s="351">
        <v>132.25503804285415</v>
      </c>
      <c r="O34" s="352">
        <v>86.493470241505037</v>
      </c>
      <c r="P34" s="3"/>
      <c r="Q34" s="176">
        <v>0.8370021924564951</v>
      </c>
      <c r="R34" s="177"/>
      <c r="S34" s="178">
        <v>1.3201562402404361</v>
      </c>
      <c r="T34" s="176">
        <v>18.68823872982983</v>
      </c>
      <c r="U34" s="177"/>
      <c r="V34" s="178">
        <v>3.0173568208677546</v>
      </c>
      <c r="W34" s="176">
        <v>0</v>
      </c>
      <c r="X34" s="177"/>
      <c r="Y34" s="178">
        <v>0</v>
      </c>
      <c r="Z34" s="176">
        <v>0.64282465002965783</v>
      </c>
      <c r="AA34" s="177">
        <v>-4.5270787763942186</v>
      </c>
      <c r="AB34" s="178">
        <v>1.4109536144267858</v>
      </c>
    </row>
    <row r="35" spans="1:29" ht="6" customHeight="1" x14ac:dyDescent="0.25">
      <c r="A35" s="43"/>
      <c r="B35" s="348"/>
      <c r="C35" s="348"/>
      <c r="D35" s="66"/>
      <c r="E35" s="66"/>
      <c r="F35" s="66"/>
      <c r="G35" s="66"/>
      <c r="H35" s="66"/>
      <c r="I35" s="66"/>
      <c r="J35" s="66"/>
      <c r="K35" s="66"/>
      <c r="L35" s="66"/>
      <c r="M35" s="353"/>
      <c r="N35" s="353"/>
      <c r="O35" s="353"/>
      <c r="P35" s="3"/>
      <c r="Q35" s="63"/>
      <c r="R35" s="63"/>
      <c r="S35" s="63"/>
      <c r="T35" s="63"/>
      <c r="U35" s="63"/>
      <c r="V35" s="63"/>
      <c r="W35" s="63"/>
      <c r="X35" s="63"/>
      <c r="Y35" s="63"/>
      <c r="Z35" s="63"/>
      <c r="AA35" s="63"/>
      <c r="AB35" s="63"/>
    </row>
    <row r="36" spans="1:29" ht="18" customHeight="1" x14ac:dyDescent="0.25">
      <c r="A36" s="43"/>
      <c r="B36" s="553" t="s">
        <v>12</v>
      </c>
      <c r="C36" s="553"/>
      <c r="D36" s="291">
        <v>158.17297297297299</v>
      </c>
      <c r="E36" s="292"/>
      <c r="F36" s="293">
        <v>73.08800942506015</v>
      </c>
      <c r="G36" s="291">
        <v>141.61083743842366</v>
      </c>
      <c r="H36" s="292"/>
      <c r="I36" s="293">
        <v>91.024467577573148</v>
      </c>
      <c r="J36" s="291">
        <v>0</v>
      </c>
      <c r="K36" s="292"/>
      <c r="L36" s="293">
        <v>0</v>
      </c>
      <c r="M36" s="291">
        <v>156.78539001238136</v>
      </c>
      <c r="N36" s="292">
        <v>109.74931414807303</v>
      </c>
      <c r="O36" s="293">
        <v>73.400255523132515</v>
      </c>
      <c r="P36" s="3"/>
      <c r="Q36" s="285">
        <v>1.6740539422084033</v>
      </c>
      <c r="R36" s="286"/>
      <c r="S36" s="287">
        <v>1.5149883255132206</v>
      </c>
      <c r="T36" s="285">
        <v>7.9674186052088203</v>
      </c>
      <c r="U36" s="286"/>
      <c r="V36" s="287">
        <v>4.2280268535992409</v>
      </c>
      <c r="W36" s="285">
        <v>0</v>
      </c>
      <c r="X36" s="286"/>
      <c r="Y36" s="287">
        <v>0</v>
      </c>
      <c r="Z36" s="285">
        <v>1.5125800141290036</v>
      </c>
      <c r="AA36" s="286">
        <v>-0.71697093189853744</v>
      </c>
      <c r="AB36" s="287">
        <v>1.6362650064277497</v>
      </c>
    </row>
    <row r="37" spans="1:29" ht="15" customHeight="1" x14ac:dyDescent="0.2">
      <c r="B37" s="31"/>
      <c r="C37"/>
      <c r="D37" s="41"/>
      <c r="E37" s="41"/>
      <c r="F37" s="41"/>
      <c r="G37" s="41"/>
      <c r="H37" s="41"/>
      <c r="I37" s="41"/>
      <c r="J37" s="41"/>
      <c r="K37" s="41"/>
      <c r="L37" s="41"/>
      <c r="M37" s="41"/>
      <c r="N37" s="41"/>
      <c r="O37" s="41"/>
      <c r="P37" s="3"/>
      <c r="Q37" s="3"/>
      <c r="R37" s="3"/>
      <c r="S37" s="3"/>
      <c r="T37" s="3"/>
      <c r="U37" s="3"/>
      <c r="V37" s="3"/>
      <c r="W37" s="3"/>
      <c r="X37" s="3"/>
      <c r="Y37" s="3"/>
      <c r="Z37" s="3"/>
      <c r="AA37" s="3"/>
      <c r="AB37" s="3"/>
    </row>
    <row r="38" spans="1:29" ht="18" customHeight="1" x14ac:dyDescent="0.25">
      <c r="A38" s="76"/>
      <c r="B38" s="545" t="s">
        <v>10</v>
      </c>
      <c r="C38" s="545"/>
      <c r="D38" s="545"/>
      <c r="E38" s="545"/>
      <c r="F38" s="545"/>
      <c r="G38" s="545"/>
      <c r="H38" s="545"/>
      <c r="I38" s="545"/>
      <c r="J38" s="545"/>
      <c r="K38" s="545"/>
      <c r="L38" s="545"/>
      <c r="M38" s="545"/>
      <c r="N38" s="545"/>
      <c r="O38" s="545"/>
      <c r="P38" s="249"/>
      <c r="Q38" s="544"/>
      <c r="R38" s="544"/>
      <c r="S38" s="544"/>
      <c r="T38" s="544"/>
      <c r="U38" s="544"/>
      <c r="V38" s="544"/>
      <c r="W38" s="544"/>
      <c r="X38" s="544"/>
      <c r="Y38" s="544"/>
      <c r="Z38" s="544"/>
      <c r="AA38" s="544"/>
      <c r="AB38" s="544"/>
      <c r="AC38" s="1"/>
    </row>
    <row r="39" spans="1:29" ht="18" customHeight="1" x14ac:dyDescent="0.25">
      <c r="A39" s="43"/>
      <c r="B39" s="556" t="s">
        <v>42</v>
      </c>
      <c r="C39" s="556"/>
      <c r="D39" s="277">
        <v>40.784716109517134</v>
      </c>
      <c r="E39" s="278"/>
      <c r="F39" s="279">
        <v>23.32083477998081</v>
      </c>
      <c r="G39" s="277">
        <v>0</v>
      </c>
      <c r="H39" s="278"/>
      <c r="I39" s="279">
        <v>0.53461585214887353</v>
      </c>
      <c r="J39" s="277">
        <v>0</v>
      </c>
      <c r="K39" s="278"/>
      <c r="L39" s="279">
        <v>0</v>
      </c>
      <c r="M39" s="277">
        <v>40.784716109517134</v>
      </c>
      <c r="N39" s="278">
        <v>30.300249816083138</v>
      </c>
      <c r="O39" s="279">
        <v>23.855338010665132</v>
      </c>
      <c r="P39" s="3"/>
      <c r="Q39" s="260">
        <v>-35.430526254369362</v>
      </c>
      <c r="R39" s="261"/>
      <c r="S39" s="262">
        <v>-1.4779611103171262</v>
      </c>
      <c r="T39" s="260">
        <v>-100</v>
      </c>
      <c r="U39" s="261"/>
      <c r="V39" s="262">
        <v>98.160067514577847</v>
      </c>
      <c r="W39" s="260">
        <v>0</v>
      </c>
      <c r="X39" s="261"/>
      <c r="Y39" s="262">
        <v>0</v>
      </c>
      <c r="Z39" s="260">
        <v>-36.102857186874004</v>
      </c>
      <c r="AA39" s="261">
        <v>-3.4139198776527224</v>
      </c>
      <c r="AB39" s="262">
        <v>-0.35506208426241986</v>
      </c>
    </row>
    <row r="40" spans="1:29" ht="18" customHeight="1" x14ac:dyDescent="0.25">
      <c r="A40" s="43"/>
      <c r="B40" s="552" t="s">
        <v>45</v>
      </c>
      <c r="C40" s="552"/>
      <c r="D40" s="269">
        <v>61.442434467841004</v>
      </c>
      <c r="E40" s="66"/>
      <c r="F40" s="270">
        <v>30.118699014922367</v>
      </c>
      <c r="G40" s="269">
        <v>3.8628613339878526</v>
      </c>
      <c r="H40" s="66"/>
      <c r="I40" s="270">
        <v>0.50783403946774608</v>
      </c>
      <c r="J40" s="269">
        <v>0</v>
      </c>
      <c r="K40" s="66"/>
      <c r="L40" s="270">
        <v>0</v>
      </c>
      <c r="M40" s="269">
        <v>65.305295801828848</v>
      </c>
      <c r="N40" s="66">
        <v>45.632613902402198</v>
      </c>
      <c r="O40" s="270">
        <v>30.626388466678904</v>
      </c>
      <c r="P40" s="3"/>
      <c r="Q40" s="256">
        <v>0.56832859868495555</v>
      </c>
      <c r="R40" s="63"/>
      <c r="S40" s="257">
        <v>-2.103209919345074</v>
      </c>
      <c r="T40" s="256">
        <v>0</v>
      </c>
      <c r="U40" s="63"/>
      <c r="V40" s="257">
        <v>30.941498921934592</v>
      </c>
      <c r="W40" s="256">
        <v>0</v>
      </c>
      <c r="X40" s="63"/>
      <c r="Y40" s="257">
        <v>0</v>
      </c>
      <c r="Z40" s="256">
        <v>6.8910192819614506</v>
      </c>
      <c r="AA40" s="63">
        <v>-0.74322201469174576</v>
      </c>
      <c r="AB40" s="257">
        <v>-1.6917823001913259</v>
      </c>
    </row>
    <row r="41" spans="1:29" ht="18" customHeight="1" x14ac:dyDescent="0.25">
      <c r="A41" s="43"/>
      <c r="B41" s="552" t="s">
        <v>46</v>
      </c>
      <c r="C41" s="552"/>
      <c r="D41" s="269">
        <v>75.566469795868144</v>
      </c>
      <c r="E41" s="66"/>
      <c r="F41" s="270">
        <v>31.758558566516786</v>
      </c>
      <c r="G41" s="269">
        <v>4.0990329982351401</v>
      </c>
      <c r="H41" s="66"/>
      <c r="I41" s="270">
        <v>0.48078880362243687</v>
      </c>
      <c r="J41" s="269">
        <v>0</v>
      </c>
      <c r="K41" s="66"/>
      <c r="L41" s="270">
        <v>0</v>
      </c>
      <c r="M41" s="269">
        <v>79.665502794103276</v>
      </c>
      <c r="N41" s="66">
        <v>47.525612520518209</v>
      </c>
      <c r="O41" s="270">
        <v>32.239206038610078</v>
      </c>
      <c r="P41" s="3"/>
      <c r="Q41" s="256">
        <v>17.47701570461216</v>
      </c>
      <c r="R41" s="63"/>
      <c r="S41" s="257">
        <v>-2.1328451939456294</v>
      </c>
      <c r="T41" s="256">
        <v>80.372461674463608</v>
      </c>
      <c r="U41" s="63"/>
      <c r="V41" s="257">
        <v>-10.475341074174555</v>
      </c>
      <c r="W41" s="256">
        <v>0</v>
      </c>
      <c r="X41" s="63"/>
      <c r="Y41" s="257">
        <v>0</v>
      </c>
      <c r="Z41" s="256">
        <v>19.623242696342093</v>
      </c>
      <c r="AA41" s="63">
        <v>-4.2629327332401941</v>
      </c>
      <c r="AB41" s="257">
        <v>-2.2685775677283444</v>
      </c>
    </row>
    <row r="42" spans="1:29" ht="18" customHeight="1" x14ac:dyDescent="0.25">
      <c r="A42" s="43"/>
      <c r="B42" s="552" t="s">
        <v>47</v>
      </c>
      <c r="C42" s="552"/>
      <c r="D42" s="269">
        <v>67.638670649160645</v>
      </c>
      <c r="E42" s="66"/>
      <c r="F42" s="270">
        <v>33.019696008302816</v>
      </c>
      <c r="G42" s="269">
        <v>6.6688791748751921</v>
      </c>
      <c r="H42" s="66"/>
      <c r="I42" s="270">
        <v>0.57377540449084175</v>
      </c>
      <c r="J42" s="269">
        <v>0</v>
      </c>
      <c r="K42" s="66"/>
      <c r="L42" s="270">
        <v>0</v>
      </c>
      <c r="M42" s="269">
        <v>74.307549824035831</v>
      </c>
      <c r="N42" s="66">
        <v>49.48957780003758</v>
      </c>
      <c r="O42" s="270">
        <v>33.593312815935185</v>
      </c>
      <c r="P42" s="3"/>
      <c r="Q42" s="256">
        <v>-5.1993353714762414</v>
      </c>
      <c r="R42" s="63"/>
      <c r="S42" s="257">
        <v>-0.16337922713270847</v>
      </c>
      <c r="T42" s="256">
        <v>16.195017563306212</v>
      </c>
      <c r="U42" s="63"/>
      <c r="V42" s="257">
        <v>34.220399550770317</v>
      </c>
      <c r="W42" s="256">
        <v>0</v>
      </c>
      <c r="X42" s="63"/>
      <c r="Y42" s="257">
        <v>0</v>
      </c>
      <c r="Z42" s="256">
        <v>-3.6064686144829006</v>
      </c>
      <c r="AA42" s="63">
        <v>-7.5997182693930023</v>
      </c>
      <c r="AB42" s="257">
        <v>0.27561276978481836</v>
      </c>
    </row>
    <row r="43" spans="1:29" ht="18" customHeight="1" x14ac:dyDescent="0.25">
      <c r="A43" s="43"/>
      <c r="B43" s="552" t="s">
        <v>48</v>
      </c>
      <c r="C43" s="552"/>
      <c r="D43" s="269">
        <v>76.210567688880246</v>
      </c>
      <c r="E43" s="66"/>
      <c r="F43" s="270">
        <v>34.397043087407624</v>
      </c>
      <c r="G43" s="269">
        <v>3.1219909208899166</v>
      </c>
      <c r="H43" s="66"/>
      <c r="I43" s="270">
        <v>0.66357138741169641</v>
      </c>
      <c r="J43" s="269">
        <v>0</v>
      </c>
      <c r="K43" s="66"/>
      <c r="L43" s="270">
        <v>0</v>
      </c>
      <c r="M43" s="269">
        <v>79.33255860977016</v>
      </c>
      <c r="N43" s="66">
        <v>53.965363475672532</v>
      </c>
      <c r="O43" s="270">
        <v>35.060449014771756</v>
      </c>
      <c r="P43" s="3"/>
      <c r="Q43" s="256">
        <v>6.5605677833440943</v>
      </c>
      <c r="R43" s="63"/>
      <c r="S43" s="257">
        <v>0.49577651619532187</v>
      </c>
      <c r="T43" s="256">
        <v>170.56151419610401</v>
      </c>
      <c r="U43" s="63"/>
      <c r="V43" s="257">
        <v>11.283982100494397</v>
      </c>
      <c r="W43" s="256">
        <v>0</v>
      </c>
      <c r="X43" s="63"/>
      <c r="Y43" s="257">
        <v>0</v>
      </c>
      <c r="Z43" s="256">
        <v>9.1645753242570933</v>
      </c>
      <c r="AA43" s="63">
        <v>0.85318795801109171</v>
      </c>
      <c r="AB43" s="257">
        <v>0.68074728097674386</v>
      </c>
    </row>
    <row r="44" spans="1:29" ht="18" customHeight="1" x14ac:dyDescent="0.25">
      <c r="A44" s="43"/>
      <c r="B44" s="557" t="s">
        <v>72</v>
      </c>
      <c r="C44" s="557"/>
      <c r="D44" s="280">
        <v>64.498842924883959</v>
      </c>
      <c r="E44" s="281"/>
      <c r="F44" s="282">
        <v>30.541678212905708</v>
      </c>
      <c r="G44" s="280">
        <v>3.5588631903345527</v>
      </c>
      <c r="H44" s="281"/>
      <c r="I44" s="282">
        <v>0.55103643294509097</v>
      </c>
      <c r="J44" s="280">
        <v>0</v>
      </c>
      <c r="K44" s="281"/>
      <c r="L44" s="282">
        <v>0</v>
      </c>
      <c r="M44" s="280">
        <v>68.057706115218508</v>
      </c>
      <c r="N44" s="281">
        <v>45.415152124421148</v>
      </c>
      <c r="O44" s="282">
        <v>31.092570091330121</v>
      </c>
      <c r="P44" s="3"/>
      <c r="Q44" s="263">
        <v>-2.6326153923085784</v>
      </c>
      <c r="R44" s="264"/>
      <c r="S44" s="265">
        <v>-0.60969725726390989</v>
      </c>
      <c r="T44" s="263">
        <v>82.846412411105334</v>
      </c>
      <c r="U44" s="264"/>
      <c r="V44" s="265">
        <v>24.936497445590508</v>
      </c>
      <c r="W44" s="263">
        <v>0</v>
      </c>
      <c r="X44" s="264"/>
      <c r="Y44" s="265">
        <v>0</v>
      </c>
      <c r="Z44" s="263">
        <v>-0.19273076986270551</v>
      </c>
      <c r="AA44" s="264">
        <v>-2.4950845374862429</v>
      </c>
      <c r="AB44" s="265">
        <v>-0.24808588066074444</v>
      </c>
    </row>
    <row r="45" spans="1:29" ht="6" customHeight="1" x14ac:dyDescent="0.25">
      <c r="A45" s="43"/>
      <c r="B45" s="348"/>
      <c r="C45" s="348"/>
      <c r="D45" s="66"/>
      <c r="E45" s="66"/>
      <c r="F45" s="66"/>
      <c r="G45" s="66"/>
      <c r="H45" s="66"/>
      <c r="I45" s="66"/>
      <c r="J45" s="66"/>
      <c r="K45" s="66"/>
      <c r="L45" s="66"/>
      <c r="M45" s="66"/>
      <c r="N45" s="66"/>
      <c r="O45" s="66"/>
      <c r="P45" s="3"/>
      <c r="Q45" s="63"/>
      <c r="R45" s="63"/>
      <c r="S45" s="63"/>
      <c r="T45" s="63"/>
      <c r="U45" s="63"/>
      <c r="V45" s="63"/>
      <c r="W45" s="63"/>
      <c r="X45" s="63"/>
      <c r="Y45" s="63"/>
      <c r="Z45" s="63"/>
      <c r="AA45" s="63"/>
      <c r="AB45" s="63"/>
    </row>
    <row r="46" spans="1:29" ht="18" customHeight="1" x14ac:dyDescent="0.25">
      <c r="A46" s="43"/>
      <c r="B46" s="551" t="s">
        <v>49</v>
      </c>
      <c r="C46" s="551"/>
      <c r="D46" s="294">
        <v>116.11263859116869</v>
      </c>
      <c r="E46" s="295"/>
      <c r="F46" s="296">
        <v>44.759913496784563</v>
      </c>
      <c r="G46" s="294">
        <v>16.007053475072365</v>
      </c>
      <c r="H46" s="295"/>
      <c r="I46" s="296">
        <v>1.7432258191968373</v>
      </c>
      <c r="J46" s="294">
        <v>0</v>
      </c>
      <c r="K46" s="295"/>
      <c r="L46" s="296">
        <v>0</v>
      </c>
      <c r="M46" s="294">
        <v>132.11969206624104</v>
      </c>
      <c r="N46" s="295">
        <v>88.400567119248393</v>
      </c>
      <c r="O46" s="296">
        <v>46.502864953153335</v>
      </c>
      <c r="P46" s="3"/>
      <c r="Q46" s="288">
        <v>-3.4933564905612151</v>
      </c>
      <c r="R46" s="289"/>
      <c r="S46" s="290">
        <v>-1.152702431253442</v>
      </c>
      <c r="T46" s="288">
        <v>61.859935943227946</v>
      </c>
      <c r="U46" s="289"/>
      <c r="V46" s="290">
        <v>29.140624930580611</v>
      </c>
      <c r="W46" s="288">
        <v>0</v>
      </c>
      <c r="X46" s="289"/>
      <c r="Y46" s="290">
        <v>0</v>
      </c>
      <c r="Z46" s="288">
        <v>1.4704102752662511</v>
      </c>
      <c r="AA46" s="289">
        <v>10.189182078473296</v>
      </c>
      <c r="AB46" s="290">
        <v>-0.27576301832007077</v>
      </c>
    </row>
    <row r="47" spans="1:29" ht="18" customHeight="1" x14ac:dyDescent="0.25">
      <c r="A47" s="43"/>
      <c r="B47" s="554" t="s">
        <v>50</v>
      </c>
      <c r="C47" s="554"/>
      <c r="D47" s="179">
        <v>143.7869401757568</v>
      </c>
      <c r="E47" s="65"/>
      <c r="F47" s="180">
        <v>48.553108021163439</v>
      </c>
      <c r="G47" s="179">
        <v>13.838859788431265</v>
      </c>
      <c r="H47" s="65"/>
      <c r="I47" s="180">
        <v>1.3323746257931739</v>
      </c>
      <c r="J47" s="179">
        <v>0</v>
      </c>
      <c r="K47" s="65"/>
      <c r="L47" s="180">
        <v>0</v>
      </c>
      <c r="M47" s="179">
        <v>157.62579996418805</v>
      </c>
      <c r="N47" s="65">
        <v>97.233367287536552</v>
      </c>
      <c r="O47" s="180">
        <v>49.885188328717028</v>
      </c>
      <c r="P47" s="3"/>
      <c r="Q47" s="174">
        <v>-3.8441316012661324</v>
      </c>
      <c r="R47" s="64"/>
      <c r="S47" s="175">
        <v>4.6897164190422211</v>
      </c>
      <c r="T47" s="174">
        <v>189.55636162017086</v>
      </c>
      <c r="U47" s="64"/>
      <c r="V47" s="175">
        <v>25.515162383932541</v>
      </c>
      <c r="W47" s="174">
        <v>0</v>
      </c>
      <c r="X47" s="64"/>
      <c r="Y47" s="175">
        <v>0</v>
      </c>
      <c r="Z47" s="174">
        <v>2.1457431938825717</v>
      </c>
      <c r="AA47" s="64">
        <v>13.186559146881292</v>
      </c>
      <c r="AB47" s="175">
        <v>5.1557422427750286</v>
      </c>
    </row>
    <row r="48" spans="1:29" ht="18" customHeight="1" x14ac:dyDescent="0.25">
      <c r="A48" s="43"/>
      <c r="B48" s="555" t="s">
        <v>73</v>
      </c>
      <c r="C48" s="555"/>
      <c r="D48" s="273">
        <v>129.94978938346273</v>
      </c>
      <c r="E48" s="274"/>
      <c r="F48" s="275">
        <v>46.656510758974001</v>
      </c>
      <c r="G48" s="273">
        <v>14.922956631751815</v>
      </c>
      <c r="H48" s="274"/>
      <c r="I48" s="275">
        <v>1.5378002224950056</v>
      </c>
      <c r="J48" s="273">
        <v>0</v>
      </c>
      <c r="K48" s="274"/>
      <c r="L48" s="275">
        <v>0</v>
      </c>
      <c r="M48" s="273">
        <v>144.87274601521455</v>
      </c>
      <c r="N48" s="274">
        <v>92.816967203392466</v>
      </c>
      <c r="O48" s="275">
        <v>48.194026640935185</v>
      </c>
      <c r="P48" s="3"/>
      <c r="Q48" s="176">
        <v>-3.6877350854225566</v>
      </c>
      <c r="R48" s="177"/>
      <c r="S48" s="178">
        <v>1.8034438337831209</v>
      </c>
      <c r="T48" s="176">
        <v>103.46555210795729</v>
      </c>
      <c r="U48" s="177"/>
      <c r="V48" s="178">
        <v>27.544650549735227</v>
      </c>
      <c r="W48" s="176">
        <v>0</v>
      </c>
      <c r="X48" s="177"/>
      <c r="Y48" s="178">
        <v>0</v>
      </c>
      <c r="Z48" s="176">
        <v>1.8366897111809644</v>
      </c>
      <c r="AA48" s="177">
        <v>11.73910343244045</v>
      </c>
      <c r="AB48" s="178">
        <v>2.4633125266262441</v>
      </c>
    </row>
    <row r="49" spans="1:29" ht="6" customHeight="1" x14ac:dyDescent="0.25">
      <c r="A49" s="43"/>
      <c r="B49" s="348"/>
      <c r="C49" s="348"/>
      <c r="D49" s="66"/>
      <c r="E49" s="66"/>
      <c r="F49" s="66"/>
      <c r="G49" s="66"/>
      <c r="H49" s="66"/>
      <c r="I49" s="66"/>
      <c r="J49" s="66"/>
      <c r="K49" s="66"/>
      <c r="L49" s="66"/>
      <c r="M49" s="66"/>
      <c r="N49" s="66"/>
      <c r="O49" s="66"/>
      <c r="P49" s="3"/>
      <c r="Q49" s="63"/>
      <c r="R49" s="63"/>
      <c r="S49" s="63"/>
      <c r="T49" s="63"/>
      <c r="U49" s="63"/>
      <c r="V49" s="63"/>
      <c r="W49" s="63"/>
      <c r="X49" s="63"/>
      <c r="Y49" s="63"/>
      <c r="Z49" s="63"/>
      <c r="AA49" s="63"/>
      <c r="AB49" s="63"/>
    </row>
    <row r="50" spans="1:29" ht="18" customHeight="1" x14ac:dyDescent="0.25">
      <c r="A50" s="43"/>
      <c r="B50" s="553" t="s">
        <v>12</v>
      </c>
      <c r="C50" s="553"/>
      <c r="D50" s="291">
        <v>82.973534971644611</v>
      </c>
      <c r="E50" s="292"/>
      <c r="F50" s="293">
        <v>35.150241485481509</v>
      </c>
      <c r="G50" s="291">
        <v>6.7927693761814743</v>
      </c>
      <c r="H50" s="292"/>
      <c r="I50" s="293">
        <v>0.77558184923922069</v>
      </c>
      <c r="J50" s="291">
        <v>0</v>
      </c>
      <c r="K50" s="292"/>
      <c r="L50" s="293">
        <v>0</v>
      </c>
      <c r="M50" s="291">
        <v>89.766304347826093</v>
      </c>
      <c r="N50" s="292">
        <v>58.81131725543478</v>
      </c>
      <c r="O50" s="293">
        <v>35.925823334720732</v>
      </c>
      <c r="P50" s="3"/>
      <c r="Q50" s="285">
        <v>-3.1260086902959787</v>
      </c>
      <c r="R50" s="286"/>
      <c r="S50" s="287">
        <v>0.33704201742015</v>
      </c>
      <c r="T50" s="285">
        <v>95.690946221035134</v>
      </c>
      <c r="U50" s="286"/>
      <c r="V50" s="287">
        <v>24.643100230302611</v>
      </c>
      <c r="W50" s="285">
        <v>0</v>
      </c>
      <c r="X50" s="286"/>
      <c r="Y50" s="287">
        <v>0</v>
      </c>
      <c r="Z50" s="285">
        <v>0.72276059554917793</v>
      </c>
      <c r="AA50" s="286">
        <v>3.3785932663416909</v>
      </c>
      <c r="AB50" s="287">
        <v>0.76123225374026549</v>
      </c>
    </row>
    <row r="51" spans="1:29" ht="15" customHeight="1" x14ac:dyDescent="0.2">
      <c r="B51" s="31"/>
      <c r="C51"/>
      <c r="D51" s="41"/>
      <c r="E51" s="41"/>
      <c r="F51" s="41"/>
      <c r="G51" s="41"/>
      <c r="H51" s="41"/>
      <c r="I51" s="41"/>
      <c r="J51" s="41"/>
      <c r="K51" s="41"/>
      <c r="L51" s="41"/>
      <c r="M51" s="41"/>
      <c r="N51" s="41"/>
      <c r="O51" s="41"/>
      <c r="P51" s="3"/>
      <c r="Q51" s="3"/>
      <c r="R51" s="3"/>
      <c r="S51" s="3"/>
      <c r="T51" s="3"/>
      <c r="U51" s="3"/>
      <c r="V51" s="3"/>
      <c r="W51" s="3"/>
      <c r="X51" s="3"/>
      <c r="Y51" s="3"/>
      <c r="Z51" s="3"/>
      <c r="AA51" s="3"/>
      <c r="AB51" s="3"/>
    </row>
    <row r="52" spans="1:29" ht="39.950000000000003" customHeight="1" x14ac:dyDescent="0.2">
      <c r="B52" s="547" t="s">
        <v>106</v>
      </c>
      <c r="C52" s="547"/>
      <c r="D52" s="547"/>
      <c r="E52" s="547"/>
      <c r="F52" s="547"/>
      <c r="G52" s="547"/>
      <c r="H52" s="547"/>
      <c r="I52" s="547"/>
      <c r="J52" s="547"/>
      <c r="K52" s="547"/>
      <c r="L52" s="547"/>
      <c r="M52" s="547"/>
      <c r="N52" s="547"/>
      <c r="O52" s="547"/>
      <c r="P52" s="547"/>
      <c r="Q52" s="547"/>
      <c r="R52" s="547"/>
      <c r="S52" s="547"/>
      <c r="T52" s="547"/>
      <c r="U52" s="547"/>
      <c r="V52" s="547"/>
      <c r="W52" s="547"/>
      <c r="X52" s="547"/>
      <c r="Y52" s="547"/>
      <c r="Z52" s="547"/>
      <c r="AA52" s="547"/>
      <c r="AB52" s="547"/>
    </row>
    <row r="54" spans="1:29" x14ac:dyDescent="0.2">
      <c r="A54" s="151"/>
      <c r="B54" s="151"/>
      <c r="C54" s="151"/>
      <c r="D54" s="151"/>
      <c r="E54" s="151"/>
      <c r="F54" s="151"/>
      <c r="G54" s="151"/>
      <c r="H54" s="151"/>
      <c r="I54" s="151"/>
      <c r="J54" s="151"/>
      <c r="K54" s="151"/>
      <c r="L54" s="151"/>
      <c r="M54" s="151"/>
      <c r="N54" s="151"/>
      <c r="O54" s="151"/>
      <c r="P54" s="151"/>
      <c r="Q54" s="151"/>
      <c r="R54" s="151"/>
      <c r="S54" s="151"/>
      <c r="T54" s="151"/>
      <c r="U54" s="151"/>
      <c r="V54" s="151"/>
      <c r="W54" s="151"/>
      <c r="X54" s="151"/>
      <c r="Y54" s="151"/>
      <c r="Z54" s="151"/>
      <c r="AA54" s="151"/>
      <c r="AB54" s="151"/>
      <c r="AC54" s="151"/>
    </row>
    <row r="55" spans="1:29" x14ac:dyDescent="0.2">
      <c r="A55" s="151"/>
      <c r="B55" s="151"/>
      <c r="C55" s="151"/>
      <c r="D55" s="151"/>
      <c r="E55" s="151"/>
      <c r="F55" s="151"/>
      <c r="G55" s="151"/>
      <c r="H55" s="151"/>
      <c r="I55" s="151"/>
      <c r="J55" s="151"/>
      <c r="K55" s="151"/>
      <c r="L55" s="151"/>
      <c r="M55" s="151"/>
      <c r="N55" s="151"/>
      <c r="O55" s="151"/>
      <c r="P55" s="151"/>
      <c r="Q55" s="151"/>
      <c r="R55" s="151"/>
      <c r="S55" s="151"/>
      <c r="T55" s="151"/>
      <c r="U55" s="151"/>
      <c r="V55" s="151"/>
      <c r="W55" s="151"/>
      <c r="X55" s="151"/>
      <c r="Y55" s="151"/>
      <c r="Z55" s="151"/>
      <c r="AA55" s="151"/>
      <c r="AB55" s="151"/>
      <c r="AC55" s="151"/>
    </row>
    <row r="56" spans="1:29" x14ac:dyDescent="0.2">
      <c r="A56" s="151"/>
      <c r="B56" s="151"/>
      <c r="C56" s="151"/>
      <c r="D56" s="151"/>
      <c r="E56" s="151"/>
      <c r="F56" s="151"/>
      <c r="G56" s="151"/>
      <c r="H56" s="151"/>
      <c r="I56" s="151"/>
      <c r="J56" s="151"/>
      <c r="K56" s="151"/>
      <c r="L56" s="151"/>
      <c r="M56" s="151"/>
      <c r="N56" s="151"/>
      <c r="O56" s="151"/>
      <c r="P56" s="151"/>
      <c r="Q56" s="151"/>
      <c r="R56" s="151"/>
      <c r="S56" s="151"/>
      <c r="T56" s="151"/>
      <c r="U56" s="151"/>
      <c r="V56" s="151"/>
      <c r="W56" s="151"/>
      <c r="X56" s="151"/>
      <c r="Y56" s="151"/>
      <c r="Z56" s="151"/>
      <c r="AA56" s="151"/>
      <c r="AB56" s="151"/>
      <c r="AC56" s="151"/>
    </row>
    <row r="57" spans="1:29" x14ac:dyDescent="0.2">
      <c r="A57" s="151"/>
      <c r="B57" s="151"/>
      <c r="C57" s="151"/>
      <c r="D57" s="151"/>
      <c r="E57" s="151"/>
      <c r="F57" s="151"/>
      <c r="G57" s="151"/>
      <c r="H57" s="151"/>
      <c r="I57" s="151"/>
      <c r="J57" s="151"/>
      <c r="K57" s="151"/>
      <c r="L57" s="151"/>
      <c r="M57" s="151"/>
      <c r="N57" s="151"/>
      <c r="O57" s="151"/>
      <c r="P57" s="151"/>
      <c r="Q57" s="151"/>
      <c r="R57" s="151"/>
      <c r="S57" s="151"/>
      <c r="T57" s="151"/>
      <c r="U57" s="151"/>
      <c r="V57" s="151"/>
      <c r="W57" s="151"/>
      <c r="X57" s="151"/>
      <c r="Y57" s="151"/>
      <c r="Z57" s="151"/>
      <c r="AA57" s="151"/>
      <c r="AB57" s="151"/>
      <c r="AC57" s="151"/>
    </row>
    <row r="58" spans="1:29" x14ac:dyDescent="0.2">
      <c r="A58" s="151"/>
      <c r="B58" s="151"/>
      <c r="C58" s="151"/>
      <c r="D58" s="151"/>
      <c r="E58" s="151"/>
      <c r="F58" s="151"/>
      <c r="G58" s="151"/>
      <c r="H58" s="151"/>
      <c r="I58" s="151"/>
      <c r="J58" s="151"/>
      <c r="K58" s="151"/>
      <c r="L58" s="151"/>
      <c r="M58" s="151"/>
      <c r="N58" s="151"/>
      <c r="O58" s="151"/>
      <c r="P58" s="151"/>
      <c r="Q58" s="151"/>
      <c r="R58" s="151"/>
      <c r="S58" s="151"/>
      <c r="T58" s="151"/>
      <c r="U58" s="151"/>
      <c r="V58" s="151"/>
      <c r="W58" s="151"/>
      <c r="X58" s="151"/>
      <c r="Y58" s="151"/>
      <c r="Z58" s="151"/>
      <c r="AA58" s="151"/>
      <c r="AB58" s="151"/>
      <c r="AC58" s="151"/>
    </row>
    <row r="59" spans="1:29" x14ac:dyDescent="0.2">
      <c r="A59" s="151"/>
      <c r="B59" s="151"/>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row>
    <row r="60" spans="1:29" x14ac:dyDescent="0.2">
      <c r="A60" s="151"/>
      <c r="B60" s="151"/>
      <c r="C60" s="151"/>
      <c r="D60" s="151"/>
      <c r="E60" s="151"/>
      <c r="F60" s="151"/>
      <c r="G60" s="151"/>
      <c r="H60" s="151"/>
      <c r="I60" s="151"/>
      <c r="J60" s="151"/>
      <c r="K60" s="151"/>
      <c r="L60" s="151"/>
      <c r="M60" s="151"/>
      <c r="N60" s="151"/>
      <c r="O60" s="151"/>
      <c r="P60" s="151"/>
      <c r="Q60" s="151"/>
      <c r="R60" s="151"/>
      <c r="S60" s="151"/>
      <c r="T60" s="151"/>
      <c r="U60" s="151"/>
      <c r="V60" s="151"/>
      <c r="W60" s="151"/>
      <c r="X60" s="151"/>
      <c r="Y60" s="151"/>
      <c r="Z60" s="151"/>
      <c r="AA60" s="151"/>
      <c r="AB60" s="151"/>
      <c r="AC60" s="151"/>
    </row>
    <row r="61" spans="1:29" x14ac:dyDescent="0.2">
      <c r="A61" s="151"/>
      <c r="B61" s="151"/>
      <c r="C61" s="151"/>
      <c r="D61" s="151"/>
      <c r="E61" s="151"/>
      <c r="F61" s="151"/>
      <c r="G61" s="151"/>
      <c r="H61" s="151"/>
      <c r="I61" s="151"/>
      <c r="J61" s="151"/>
      <c r="K61" s="151"/>
      <c r="L61" s="151"/>
      <c r="M61" s="151"/>
      <c r="N61" s="151"/>
      <c r="O61" s="151"/>
      <c r="P61" s="151"/>
      <c r="Q61" s="151"/>
      <c r="R61" s="151"/>
      <c r="S61" s="151"/>
      <c r="T61" s="151"/>
      <c r="U61" s="151"/>
      <c r="V61" s="151"/>
      <c r="W61" s="151"/>
      <c r="X61" s="151"/>
      <c r="Y61" s="151"/>
      <c r="Z61" s="151"/>
      <c r="AA61" s="151"/>
      <c r="AB61" s="151"/>
      <c r="AC61" s="151"/>
    </row>
    <row r="62" spans="1:29" x14ac:dyDescent="0.2">
      <c r="A62" s="151"/>
      <c r="B62" s="151"/>
      <c r="C62" s="151"/>
      <c r="D62" s="151"/>
      <c r="E62" s="151"/>
      <c r="F62" s="151"/>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row>
    <row r="63" spans="1:29" x14ac:dyDescent="0.2">
      <c r="A63" s="151"/>
      <c r="B63" s="151"/>
      <c r="C63" s="151"/>
      <c r="D63" s="151"/>
      <c r="E63" s="151"/>
      <c r="F63" s="151"/>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row>
    <row r="64" spans="1:29" x14ac:dyDescent="0.2">
      <c r="A64" s="151"/>
      <c r="B64" s="151"/>
      <c r="C64" s="151"/>
      <c r="D64" s="151"/>
      <c r="E64" s="151"/>
      <c r="F64" s="151"/>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row>
    <row r="65" s="151" customFormat="1" x14ac:dyDescent="0.2"/>
    <row r="66" s="151" customFormat="1" x14ac:dyDescent="0.2"/>
    <row r="67" s="151" customFormat="1" x14ac:dyDescent="0.2"/>
    <row r="68" s="151" customFormat="1" x14ac:dyDescent="0.2"/>
    <row r="69" s="151" customFormat="1" x14ac:dyDescent="0.2"/>
    <row r="70" s="151" customFormat="1" x14ac:dyDescent="0.2"/>
    <row r="71" s="151" customFormat="1" x14ac:dyDescent="0.2"/>
    <row r="72" s="151" customFormat="1" x14ac:dyDescent="0.2"/>
    <row r="73" s="151" customFormat="1" x14ac:dyDescent="0.2"/>
    <row r="74" s="151" customFormat="1" x14ac:dyDescent="0.2"/>
    <row r="75" s="151" customFormat="1" x14ac:dyDescent="0.2"/>
    <row r="76" s="151" customFormat="1" x14ac:dyDescent="0.2"/>
    <row r="77" s="151" customFormat="1" x14ac:dyDescent="0.2"/>
    <row r="78" s="151" customFormat="1" x14ac:dyDescent="0.2"/>
    <row r="79" s="151" customFormat="1" x14ac:dyDescent="0.2"/>
    <row r="80" s="151" customFormat="1" x14ac:dyDescent="0.2"/>
    <row r="81" s="151" customFormat="1" x14ac:dyDescent="0.2"/>
    <row r="82" s="151" customFormat="1" x14ac:dyDescent="0.2"/>
    <row r="83" s="151" customFormat="1" x14ac:dyDescent="0.2"/>
    <row r="84" s="151" customFormat="1" x14ac:dyDescent="0.2"/>
    <row r="85" s="151" customFormat="1" x14ac:dyDescent="0.2"/>
    <row r="86" s="151" customFormat="1" x14ac:dyDescent="0.2"/>
    <row r="87" s="151" customFormat="1" x14ac:dyDescent="0.2"/>
    <row r="88" s="151" customFormat="1" x14ac:dyDescent="0.2"/>
    <row r="89" s="151" customFormat="1" x14ac:dyDescent="0.2"/>
    <row r="90" s="151" customFormat="1" x14ac:dyDescent="0.2"/>
    <row r="91" s="151" customFormat="1" x14ac:dyDescent="0.2"/>
    <row r="92" s="151" customFormat="1" x14ac:dyDescent="0.2"/>
    <row r="93" s="151" customFormat="1" x14ac:dyDescent="0.2"/>
    <row r="94" s="151" customFormat="1" x14ac:dyDescent="0.2"/>
  </sheetData>
  <mergeCells count="49">
    <mergeCell ref="B43:C43"/>
    <mergeCell ref="B41:C41"/>
    <mergeCell ref="B27:C27"/>
    <mergeCell ref="Q24:AB24"/>
    <mergeCell ref="B36:C36"/>
    <mergeCell ref="B39:C39"/>
    <mergeCell ref="B40:C40"/>
    <mergeCell ref="B42:C42"/>
    <mergeCell ref="Q38:AB38"/>
    <mergeCell ref="B28:C28"/>
    <mergeCell ref="B29:C29"/>
    <mergeCell ref="B30:C30"/>
    <mergeCell ref="B38:O38"/>
    <mergeCell ref="Q10:AB10"/>
    <mergeCell ref="B11:C11"/>
    <mergeCell ref="B12:C12"/>
    <mergeCell ref="B13:C13"/>
    <mergeCell ref="B20:C20"/>
    <mergeCell ref="B16:C16"/>
    <mergeCell ref="B14:C14"/>
    <mergeCell ref="B50:C50"/>
    <mergeCell ref="B44:C44"/>
    <mergeCell ref="B46:C46"/>
    <mergeCell ref="B47:C47"/>
    <mergeCell ref="B48:C48"/>
    <mergeCell ref="B22:C22"/>
    <mergeCell ref="B33:C33"/>
    <mergeCell ref="B34:C34"/>
    <mergeCell ref="B32:C32"/>
    <mergeCell ref="B19:C19"/>
    <mergeCell ref="B25:C25"/>
    <mergeCell ref="B26:C26"/>
    <mergeCell ref="B24:O24"/>
    <mergeCell ref="B52:AB52"/>
    <mergeCell ref="R3:AB3"/>
    <mergeCell ref="Q6:AB6"/>
    <mergeCell ref="D6:O6"/>
    <mergeCell ref="Q7:S7"/>
    <mergeCell ref="T7:V7"/>
    <mergeCell ref="W7:Y7"/>
    <mergeCell ref="Z7:AB7"/>
    <mergeCell ref="D7:F7"/>
    <mergeCell ref="M7:O7"/>
    <mergeCell ref="J7:L7"/>
    <mergeCell ref="G7:I7"/>
    <mergeCell ref="B8:C8"/>
    <mergeCell ref="B18:C18"/>
    <mergeCell ref="B10:O10"/>
    <mergeCell ref="B15:C15"/>
  </mergeCells>
  <phoneticPr fontId="0" type="noConversion"/>
  <printOptions horizontalCentered="1" verticalCentered="1"/>
  <pageMargins left="0.25" right="0.25" top="0.25" bottom="0.25" header="0" footer="0"/>
  <pageSetup scale="67" orientation="landscape" r:id="rId1"/>
  <headerFooter alignWithMargins="0"/>
  <rowBreaks count="1" manualBreakCount="1">
    <brk id="54" max="16383" man="1"/>
  </rowBreaks>
  <colBreaks count="1" manualBreakCount="1">
    <brk id="30"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2">
    <pageSetUpPr fitToPage="1"/>
  </sheetPr>
  <dimension ref="A1:AP94"/>
  <sheetViews>
    <sheetView showGridLines="0" zoomScale="85" workbookViewId="0"/>
  </sheetViews>
  <sheetFormatPr defaultRowHeight="12.75" x14ac:dyDescent="0.2"/>
  <cols>
    <col min="1" max="1" width="2.7109375" customWidth="1"/>
    <col min="2" max="2" width="6.7109375" customWidth="1"/>
    <col min="3" max="3" width="6.140625" style="23" customWidth="1"/>
    <col min="4" max="15" width="7.42578125" customWidth="1"/>
    <col min="16" max="16" width="1.42578125" customWidth="1"/>
    <col min="17" max="28" width="7.42578125" customWidth="1"/>
    <col min="29" max="29" width="3.5703125" customWidth="1"/>
    <col min="30" max="42" width="9.140625" style="151" customWidth="1"/>
  </cols>
  <sheetData>
    <row r="1" spans="1:29" ht="30" x14ac:dyDescent="0.2">
      <c r="A1" s="62"/>
      <c r="B1" s="365" t="s">
        <v>121</v>
      </c>
      <c r="Y1" s="3"/>
      <c r="AB1" s="386"/>
    </row>
    <row r="2" spans="1:29" ht="15" customHeight="1" x14ac:dyDescent="0.2">
      <c r="A2" s="8"/>
      <c r="B2" s="8" t="s">
        <v>130</v>
      </c>
    </row>
    <row r="3" spans="1:29" ht="17.100000000000001" customHeight="1" x14ac:dyDescent="0.2">
      <c r="A3" s="8"/>
      <c r="B3" s="8" t="s">
        <v>131</v>
      </c>
      <c r="R3" s="548" t="s">
        <v>202</v>
      </c>
      <c r="S3" s="548"/>
      <c r="T3" s="548"/>
      <c r="U3" s="548"/>
      <c r="V3" s="548"/>
      <c r="W3" s="548"/>
      <c r="X3" s="548"/>
      <c r="Y3" s="548"/>
      <c r="Z3" s="548"/>
      <c r="AA3" s="548"/>
      <c r="AB3" s="548"/>
    </row>
    <row r="4" spans="1:29" ht="19.5" customHeight="1" x14ac:dyDescent="0.2">
      <c r="B4" s="142" t="s">
        <v>132</v>
      </c>
      <c r="C4" s="3"/>
      <c r="D4" s="3"/>
      <c r="E4" s="3"/>
      <c r="F4" s="3"/>
      <c r="G4" s="3"/>
      <c r="H4" s="143"/>
      <c r="I4" s="143"/>
      <c r="J4" s="143"/>
      <c r="K4" s="143"/>
      <c r="L4" s="143"/>
      <c r="M4" s="143"/>
      <c r="N4" s="143"/>
      <c r="O4" s="143"/>
      <c r="P4" s="143"/>
      <c r="Q4" s="143"/>
      <c r="R4" s="143"/>
      <c r="S4" s="143"/>
      <c r="T4" s="143"/>
    </row>
    <row r="5" spans="1:29" ht="12.75" customHeight="1" x14ac:dyDescent="0.2"/>
    <row r="6" spans="1:29" ht="15.75" x14ac:dyDescent="0.25">
      <c r="D6" s="549" t="s">
        <v>44</v>
      </c>
      <c r="E6" s="549"/>
      <c r="F6" s="549"/>
      <c r="G6" s="549"/>
      <c r="H6" s="549"/>
      <c r="I6" s="549"/>
      <c r="J6" s="549"/>
      <c r="K6" s="549"/>
      <c r="L6" s="549"/>
      <c r="M6" s="549"/>
      <c r="N6" s="549"/>
      <c r="O6" s="549"/>
      <c r="Q6" s="542" t="s">
        <v>68</v>
      </c>
      <c r="R6" s="542"/>
      <c r="S6" s="542"/>
      <c r="T6" s="542"/>
      <c r="U6" s="542"/>
      <c r="V6" s="542"/>
      <c r="W6" s="542"/>
      <c r="X6" s="542"/>
      <c r="Y6" s="542"/>
      <c r="Z6" s="542"/>
      <c r="AA6" s="542"/>
      <c r="AB6" s="542"/>
    </row>
    <row r="7" spans="1:29" ht="15.75" x14ac:dyDescent="0.25">
      <c r="D7" s="539" t="s">
        <v>11</v>
      </c>
      <c r="E7" s="539"/>
      <c r="F7" s="539"/>
      <c r="G7" s="539" t="s">
        <v>13</v>
      </c>
      <c r="H7" s="539"/>
      <c r="I7" s="539"/>
      <c r="J7" s="539" t="s">
        <v>14</v>
      </c>
      <c r="K7" s="539"/>
      <c r="L7" s="539"/>
      <c r="M7" s="539" t="s">
        <v>12</v>
      </c>
      <c r="N7" s="539"/>
      <c r="O7" s="539"/>
      <c r="Q7" s="539" t="s">
        <v>11</v>
      </c>
      <c r="R7" s="539"/>
      <c r="S7" s="539"/>
      <c r="T7" s="539" t="s">
        <v>13</v>
      </c>
      <c r="U7" s="539"/>
      <c r="V7" s="539"/>
      <c r="W7" s="539" t="s">
        <v>14</v>
      </c>
      <c r="X7" s="539"/>
      <c r="Y7" s="539"/>
      <c r="Z7" s="539" t="s">
        <v>12</v>
      </c>
      <c r="AA7" s="539"/>
      <c r="AB7" s="539"/>
    </row>
    <row r="8" spans="1:29" ht="27" customHeight="1" x14ac:dyDescent="0.25">
      <c r="A8" s="42"/>
      <c r="B8" s="550"/>
      <c r="C8" s="550"/>
      <c r="D8" s="250" t="s">
        <v>25</v>
      </c>
      <c r="E8" s="251" t="s">
        <v>15</v>
      </c>
      <c r="F8" s="252" t="s">
        <v>203</v>
      </c>
      <c r="G8" s="250" t="s">
        <v>25</v>
      </c>
      <c r="H8" s="251" t="s">
        <v>15</v>
      </c>
      <c r="I8" s="252" t="s">
        <v>203</v>
      </c>
      <c r="J8" s="250" t="s">
        <v>25</v>
      </c>
      <c r="K8" s="251" t="s">
        <v>15</v>
      </c>
      <c r="L8" s="252" t="s">
        <v>203</v>
      </c>
      <c r="M8" s="250" t="s">
        <v>25</v>
      </c>
      <c r="N8" s="251" t="s">
        <v>15</v>
      </c>
      <c r="O8" s="252" t="s">
        <v>203</v>
      </c>
      <c r="P8" s="45"/>
      <c r="Q8" s="250" t="s">
        <v>25</v>
      </c>
      <c r="R8" s="251" t="s">
        <v>15</v>
      </c>
      <c r="S8" s="252" t="s">
        <v>203</v>
      </c>
      <c r="T8" s="250" t="s">
        <v>25</v>
      </c>
      <c r="U8" s="251" t="s">
        <v>15</v>
      </c>
      <c r="V8" s="252" t="s">
        <v>203</v>
      </c>
      <c r="W8" s="250" t="s">
        <v>25</v>
      </c>
      <c r="X8" s="251" t="s">
        <v>15</v>
      </c>
      <c r="Y8" s="252" t="s">
        <v>203</v>
      </c>
      <c r="Z8" s="250" t="s">
        <v>25</v>
      </c>
      <c r="AA8" s="251" t="s">
        <v>15</v>
      </c>
      <c r="AB8" s="252" t="s">
        <v>203</v>
      </c>
    </row>
    <row r="9" spans="1:29" ht="6" customHeight="1" x14ac:dyDescent="0.2">
      <c r="A9" s="76"/>
      <c r="B9" s="78"/>
      <c r="C9" s="78"/>
      <c r="D9" s="77"/>
      <c r="E9" s="77"/>
      <c r="F9" s="77"/>
      <c r="G9" s="77"/>
      <c r="H9" s="77"/>
      <c r="I9" s="77"/>
      <c r="J9" s="77"/>
      <c r="K9" s="77"/>
      <c r="L9" s="77"/>
      <c r="M9" s="77"/>
      <c r="N9" s="77"/>
      <c r="O9" s="77"/>
      <c r="P9" s="79"/>
      <c r="Q9" s="77"/>
      <c r="R9" s="77"/>
      <c r="S9" s="77"/>
      <c r="T9" s="77"/>
      <c r="U9" s="77"/>
      <c r="V9" s="77"/>
      <c r="W9" s="77"/>
      <c r="X9" s="77"/>
      <c r="Y9" s="77"/>
      <c r="Z9" s="77"/>
      <c r="AA9" s="77"/>
      <c r="AB9" s="77"/>
      <c r="AC9" s="1"/>
    </row>
    <row r="10" spans="1:29" ht="18" customHeight="1" x14ac:dyDescent="0.25">
      <c r="A10" s="76"/>
      <c r="B10" s="541" t="s">
        <v>22</v>
      </c>
      <c r="C10" s="541"/>
      <c r="D10" s="541"/>
      <c r="E10" s="541"/>
      <c r="F10" s="541"/>
      <c r="G10" s="541"/>
      <c r="H10" s="541"/>
      <c r="I10" s="541"/>
      <c r="J10" s="541"/>
      <c r="K10" s="541"/>
      <c r="L10" s="541"/>
      <c r="M10" s="541"/>
      <c r="N10" s="541"/>
      <c r="O10" s="541"/>
      <c r="P10" s="249"/>
      <c r="Q10" s="538"/>
      <c r="R10" s="538"/>
      <c r="S10" s="538"/>
      <c r="T10" s="538"/>
      <c r="U10" s="538"/>
      <c r="V10" s="538"/>
      <c r="W10" s="538"/>
      <c r="X10" s="538"/>
      <c r="Y10" s="538"/>
      <c r="Z10" s="538"/>
      <c r="AA10" s="538"/>
      <c r="AB10" s="538"/>
      <c r="AC10" s="1"/>
    </row>
    <row r="11" spans="1:29" ht="18" customHeight="1" x14ac:dyDescent="0.25">
      <c r="A11" s="43"/>
      <c r="B11" s="556" t="s">
        <v>42</v>
      </c>
      <c r="C11" s="556"/>
      <c r="D11" s="260">
        <v>31.000890830196269</v>
      </c>
      <c r="E11" s="261"/>
      <c r="F11" s="262">
        <v>40.237389579206088</v>
      </c>
      <c r="G11" s="260">
        <v>2.2917325210494552</v>
      </c>
      <c r="H11" s="261"/>
      <c r="I11" s="262">
        <v>0.61112241518011445</v>
      </c>
      <c r="J11" s="260">
        <v>0</v>
      </c>
      <c r="K11" s="261"/>
      <c r="L11" s="262">
        <v>0</v>
      </c>
      <c r="M11" s="260">
        <v>33.403010033444815</v>
      </c>
      <c r="N11" s="261">
        <v>32.995902627139067</v>
      </c>
      <c r="O11" s="262">
        <v>40.848253038918998</v>
      </c>
      <c r="P11" s="3"/>
      <c r="Q11" s="260">
        <v>-19.424123833581692</v>
      </c>
      <c r="R11" s="261"/>
      <c r="S11" s="262">
        <v>-0.88886381868716047</v>
      </c>
      <c r="T11" s="260">
        <v>1017.4487771394541</v>
      </c>
      <c r="U11" s="261"/>
      <c r="V11" s="262">
        <v>31.466076854101033</v>
      </c>
      <c r="W11" s="260">
        <v>0</v>
      </c>
      <c r="X11" s="261"/>
      <c r="Y11" s="262">
        <v>0</v>
      </c>
      <c r="Z11" s="260">
        <v>-13.640998450076154</v>
      </c>
      <c r="AA11" s="261">
        <v>-1.407591868240226</v>
      </c>
      <c r="AB11" s="262">
        <v>-0.52467964863931993</v>
      </c>
    </row>
    <row r="12" spans="1:29" ht="18" customHeight="1" x14ac:dyDescent="0.25">
      <c r="A12" s="43"/>
      <c r="B12" s="552" t="s">
        <v>45</v>
      </c>
      <c r="C12" s="552"/>
      <c r="D12" s="256">
        <v>39.003552698358995</v>
      </c>
      <c r="E12" s="63"/>
      <c r="F12" s="257">
        <v>49.482916188078846</v>
      </c>
      <c r="G12" s="256">
        <v>3.1072012631816386</v>
      </c>
      <c r="H12" s="63"/>
      <c r="I12" s="257">
        <v>0.57147009819231542</v>
      </c>
      <c r="J12" s="256">
        <v>0</v>
      </c>
      <c r="K12" s="63"/>
      <c r="L12" s="257">
        <v>0</v>
      </c>
      <c r="M12" s="256">
        <v>42.24774405250205</v>
      </c>
      <c r="N12" s="63">
        <v>47.268857886025067</v>
      </c>
      <c r="O12" s="257">
        <v>50.055076709933111</v>
      </c>
      <c r="P12" s="3"/>
      <c r="Q12" s="256">
        <v>-5.0900324981008236</v>
      </c>
      <c r="R12" s="63"/>
      <c r="S12" s="257">
        <v>-2.5879524261893234</v>
      </c>
      <c r="T12" s="256">
        <v>575.67503837353252</v>
      </c>
      <c r="U12" s="63"/>
      <c r="V12" s="257">
        <v>48.627344032602764</v>
      </c>
      <c r="W12" s="256">
        <v>0</v>
      </c>
      <c r="X12" s="63"/>
      <c r="Y12" s="257">
        <v>0</v>
      </c>
      <c r="Z12" s="256">
        <v>1.6666033939199587</v>
      </c>
      <c r="AA12" s="63">
        <v>0.67244275226636141</v>
      </c>
      <c r="AB12" s="257">
        <v>-2.2020499733926768</v>
      </c>
    </row>
    <row r="13" spans="1:29" ht="18" customHeight="1" x14ac:dyDescent="0.25">
      <c r="A13" s="43"/>
      <c r="B13" s="552" t="s">
        <v>46</v>
      </c>
      <c r="C13" s="552"/>
      <c r="D13" s="256">
        <v>47.620122450131198</v>
      </c>
      <c r="E13" s="63"/>
      <c r="F13" s="257">
        <v>52.46894873285293</v>
      </c>
      <c r="G13" s="256">
        <v>4.5001833930536357</v>
      </c>
      <c r="H13" s="63"/>
      <c r="I13" s="257">
        <v>0.5963591568510106</v>
      </c>
      <c r="J13" s="256">
        <v>0</v>
      </c>
      <c r="K13" s="63"/>
      <c r="L13" s="257">
        <v>0</v>
      </c>
      <c r="M13" s="256">
        <v>52.255947497949137</v>
      </c>
      <c r="N13" s="63">
        <v>50.147789075431547</v>
      </c>
      <c r="O13" s="257">
        <v>53.065217771100123</v>
      </c>
      <c r="P13" s="126"/>
      <c r="Q13" s="256">
        <v>4.4063546293816263</v>
      </c>
      <c r="R13" s="63"/>
      <c r="S13" s="257">
        <v>-2.6935387511798163</v>
      </c>
      <c r="T13" s="256">
        <v>389.29266708416259</v>
      </c>
      <c r="U13" s="63"/>
      <c r="V13" s="257">
        <v>65.514167463254623</v>
      </c>
      <c r="W13" s="256">
        <v>0</v>
      </c>
      <c r="X13" s="63"/>
      <c r="Y13" s="257">
        <v>0</v>
      </c>
      <c r="Z13" s="256">
        <v>12.305684110713132</v>
      </c>
      <c r="AA13" s="63">
        <v>-2.4480698836590022</v>
      </c>
      <c r="AB13" s="257">
        <v>-2.2405169225381081</v>
      </c>
    </row>
    <row r="14" spans="1:29" ht="18" customHeight="1" x14ac:dyDescent="0.25">
      <c r="A14" s="43"/>
      <c r="B14" s="552" t="s">
        <v>47</v>
      </c>
      <c r="C14" s="552"/>
      <c r="D14" s="256">
        <v>48.033126293995856</v>
      </c>
      <c r="E14" s="63"/>
      <c r="F14" s="257">
        <v>54.018842250561548</v>
      </c>
      <c r="G14" s="256">
        <v>6.5044858523119391</v>
      </c>
      <c r="H14" s="63"/>
      <c r="I14" s="257">
        <v>0.74456428426477561</v>
      </c>
      <c r="J14" s="256">
        <v>0</v>
      </c>
      <c r="K14" s="63"/>
      <c r="L14" s="257">
        <v>0</v>
      </c>
      <c r="M14" s="256">
        <v>54.682274247491641</v>
      </c>
      <c r="N14" s="63">
        <v>52.349963846710054</v>
      </c>
      <c r="O14" s="257">
        <v>54.763314584181082</v>
      </c>
      <c r="P14" s="3"/>
      <c r="Q14" s="256">
        <v>-5.1236679642892771</v>
      </c>
      <c r="R14" s="63"/>
      <c r="S14" s="257">
        <v>-2.1579984450769483</v>
      </c>
      <c r="T14" s="256">
        <v>89.740611690998193</v>
      </c>
      <c r="U14" s="63"/>
      <c r="V14" s="257">
        <v>83.658466007186334</v>
      </c>
      <c r="W14" s="256">
        <v>0</v>
      </c>
      <c r="X14" s="63"/>
      <c r="Y14" s="257">
        <v>0</v>
      </c>
      <c r="Z14" s="256">
        <v>1.1600928074026877</v>
      </c>
      <c r="AA14" s="63">
        <v>-4.0529355204732154</v>
      </c>
      <c r="AB14" s="257">
        <v>-1.5326610632044149</v>
      </c>
    </row>
    <row r="15" spans="1:29" ht="18" customHeight="1" x14ac:dyDescent="0.25">
      <c r="A15" s="43"/>
      <c r="B15" s="552" t="s">
        <v>48</v>
      </c>
      <c r="C15" s="552"/>
      <c r="D15" s="256">
        <v>49.158902691511386</v>
      </c>
      <c r="E15" s="63"/>
      <c r="F15" s="257">
        <v>54.657635976296447</v>
      </c>
      <c r="G15" s="256">
        <v>4.4614101679319074</v>
      </c>
      <c r="H15" s="63"/>
      <c r="I15" s="257">
        <v>1.1123794266552356</v>
      </c>
      <c r="J15" s="256">
        <v>0</v>
      </c>
      <c r="K15" s="63"/>
      <c r="L15" s="257">
        <v>0</v>
      </c>
      <c r="M15" s="256">
        <v>53.762541806020067</v>
      </c>
      <c r="N15" s="63">
        <v>54.633705155260778</v>
      </c>
      <c r="O15" s="257">
        <v>55.769928238469632</v>
      </c>
      <c r="P15" s="126"/>
      <c r="Q15" s="256">
        <v>-6.1547524037320294</v>
      </c>
      <c r="R15" s="63"/>
      <c r="S15" s="257">
        <v>-2.6520040473479489</v>
      </c>
      <c r="T15" s="256">
        <v>69.391954313492661</v>
      </c>
      <c r="U15" s="63"/>
      <c r="V15" s="257">
        <v>23.65264636251419</v>
      </c>
      <c r="W15" s="256">
        <v>0</v>
      </c>
      <c r="X15" s="63"/>
      <c r="Y15" s="257">
        <v>0</v>
      </c>
      <c r="Z15" s="256">
        <v>-2.279635258311139</v>
      </c>
      <c r="AA15" s="63">
        <v>-3.7169186841606066</v>
      </c>
      <c r="AB15" s="257">
        <v>-2.2378505172438206</v>
      </c>
    </row>
    <row r="16" spans="1:29" ht="18" customHeight="1" x14ac:dyDescent="0.25">
      <c r="A16" s="43"/>
      <c r="B16" s="557" t="s">
        <v>72</v>
      </c>
      <c r="C16" s="557"/>
      <c r="D16" s="263">
        <v>42.96388223211229</v>
      </c>
      <c r="E16" s="264"/>
      <c r="F16" s="265">
        <v>50.178420745222333</v>
      </c>
      <c r="G16" s="263">
        <v>4.1698048613488528</v>
      </c>
      <c r="H16" s="264"/>
      <c r="I16" s="265">
        <v>0.72601780619496015</v>
      </c>
      <c r="J16" s="263">
        <v>0</v>
      </c>
      <c r="K16" s="264"/>
      <c r="L16" s="265">
        <v>0</v>
      </c>
      <c r="M16" s="263">
        <v>47.270162628609363</v>
      </c>
      <c r="N16" s="264">
        <v>47.487710653159347</v>
      </c>
      <c r="O16" s="265">
        <v>50.904473463004869</v>
      </c>
      <c r="P16" s="3"/>
      <c r="Q16" s="263">
        <v>-5.8027081667777072</v>
      </c>
      <c r="R16" s="264"/>
      <c r="S16" s="265">
        <v>-2.174622219423707</v>
      </c>
      <c r="T16" s="263">
        <v>173.56654187990796</v>
      </c>
      <c r="U16" s="264"/>
      <c r="V16" s="265">
        <v>44.397539544841187</v>
      </c>
      <c r="W16" s="263">
        <v>0</v>
      </c>
      <c r="X16" s="264"/>
      <c r="Y16" s="265">
        <v>0</v>
      </c>
      <c r="Z16" s="346">
        <v>0.28725437684752186</v>
      </c>
      <c r="AA16" s="144">
        <v>-2.2242975605278734</v>
      </c>
      <c r="AB16" s="347">
        <v>-1.7227753113606159</v>
      </c>
    </row>
    <row r="17" spans="1:29" ht="6" customHeight="1" x14ac:dyDescent="0.25">
      <c r="A17" s="43"/>
      <c r="B17" s="348"/>
      <c r="C17" s="348"/>
      <c r="D17" s="63"/>
      <c r="E17" s="63"/>
      <c r="F17" s="63"/>
      <c r="G17" s="63"/>
      <c r="H17" s="63"/>
      <c r="I17" s="63"/>
      <c r="J17" s="63"/>
      <c r="K17" s="63"/>
      <c r="L17" s="63"/>
      <c r="M17" s="63"/>
      <c r="N17" s="63"/>
      <c r="O17" s="63"/>
      <c r="P17" s="3"/>
      <c r="Q17" s="63"/>
      <c r="R17" s="63"/>
      <c r="S17" s="63"/>
      <c r="T17" s="63"/>
      <c r="U17" s="63"/>
      <c r="V17" s="63"/>
      <c r="W17" s="63"/>
      <c r="X17" s="63"/>
      <c r="Y17" s="63"/>
      <c r="Z17" s="349"/>
      <c r="AA17" s="349"/>
      <c r="AB17" s="349"/>
    </row>
    <row r="18" spans="1:29" ht="18" customHeight="1" x14ac:dyDescent="0.25">
      <c r="A18" s="43"/>
      <c r="B18" s="551" t="s">
        <v>49</v>
      </c>
      <c r="C18" s="551"/>
      <c r="D18" s="288">
        <v>57.164423740510699</v>
      </c>
      <c r="E18" s="289"/>
      <c r="F18" s="290">
        <v>56.72382858309895</v>
      </c>
      <c r="G18" s="288">
        <v>7.4634805613066479</v>
      </c>
      <c r="H18" s="289"/>
      <c r="I18" s="290">
        <v>1.7726836434412876</v>
      </c>
      <c r="J18" s="288">
        <v>0</v>
      </c>
      <c r="K18" s="289"/>
      <c r="L18" s="290">
        <v>0</v>
      </c>
      <c r="M18" s="288">
        <v>64.799331103678924</v>
      </c>
      <c r="N18" s="289">
        <v>59.38780429019041</v>
      </c>
      <c r="O18" s="290">
        <v>58.49642444679322</v>
      </c>
      <c r="P18" s="126"/>
      <c r="Q18" s="288">
        <v>-12.347883597819319</v>
      </c>
      <c r="R18" s="289"/>
      <c r="S18" s="290">
        <v>-2.6981453260842017</v>
      </c>
      <c r="T18" s="288">
        <v>15.926269497716136</v>
      </c>
      <c r="U18" s="289"/>
      <c r="V18" s="290">
        <v>4.3899547865225168</v>
      </c>
      <c r="W18" s="288">
        <v>0</v>
      </c>
      <c r="X18" s="289"/>
      <c r="Y18" s="290">
        <v>0</v>
      </c>
      <c r="Z18" s="288">
        <v>-9.5682613768345242</v>
      </c>
      <c r="AA18" s="289">
        <v>1.9406914986709261</v>
      </c>
      <c r="AB18" s="290">
        <v>-2.4980152439233718</v>
      </c>
    </row>
    <row r="19" spans="1:29" ht="18" customHeight="1" x14ac:dyDescent="0.25">
      <c r="A19" s="43"/>
      <c r="B19" s="554" t="s">
        <v>50</v>
      </c>
      <c r="C19" s="554"/>
      <c r="D19" s="174">
        <v>61.001584228128849</v>
      </c>
      <c r="E19" s="64"/>
      <c r="F19" s="175">
        <v>56.083442613438578</v>
      </c>
      <c r="G19" s="174">
        <v>7.954878835885701</v>
      </c>
      <c r="H19" s="64"/>
      <c r="I19" s="175">
        <v>1.3737224849560699</v>
      </c>
      <c r="J19" s="174">
        <v>0</v>
      </c>
      <c r="K19" s="64"/>
      <c r="L19" s="175">
        <v>0</v>
      </c>
      <c r="M19" s="174">
        <v>69.565217391304344</v>
      </c>
      <c r="N19" s="64">
        <v>61.653410460351893</v>
      </c>
      <c r="O19" s="175">
        <v>57.457433479933783</v>
      </c>
      <c r="P19" s="3"/>
      <c r="Q19" s="174">
        <v>-11.833359834628913</v>
      </c>
      <c r="R19" s="64"/>
      <c r="S19" s="175">
        <v>-2.1115807069682409</v>
      </c>
      <c r="T19" s="174">
        <v>18.186771275475845</v>
      </c>
      <c r="U19" s="64"/>
      <c r="V19" s="175">
        <v>-2.5734963980388517</v>
      </c>
      <c r="W19" s="174">
        <v>0</v>
      </c>
      <c r="X19" s="64"/>
      <c r="Y19" s="175">
        <v>0</v>
      </c>
      <c r="Z19" s="174">
        <v>-8.3700440528977467</v>
      </c>
      <c r="AA19" s="64">
        <v>2.683690327306981</v>
      </c>
      <c r="AB19" s="175">
        <v>-2.1214519763082227</v>
      </c>
    </row>
    <row r="20" spans="1:29" ht="18" customHeight="1" x14ac:dyDescent="0.25">
      <c r="A20" s="43"/>
      <c r="B20" s="555" t="s">
        <v>73</v>
      </c>
      <c r="C20" s="555"/>
      <c r="D20" s="176">
        <v>59.063779733379803</v>
      </c>
      <c r="E20" s="177"/>
      <c r="F20" s="178">
        <v>56.403640730366092</v>
      </c>
      <c r="G20" s="176">
        <v>7.7067177833928726</v>
      </c>
      <c r="H20" s="177"/>
      <c r="I20" s="178">
        <v>1.5732062615009195</v>
      </c>
      <c r="J20" s="176">
        <v>0</v>
      </c>
      <c r="K20" s="177"/>
      <c r="L20" s="178">
        <v>0</v>
      </c>
      <c r="M20" s="176">
        <v>67.182274247491634</v>
      </c>
      <c r="N20" s="177">
        <v>60.520607375271148</v>
      </c>
      <c r="O20" s="178">
        <v>57.976937289908953</v>
      </c>
      <c r="P20" s="126"/>
      <c r="Q20" s="176">
        <v>-12.111626051448074</v>
      </c>
      <c r="R20" s="177"/>
      <c r="S20" s="178">
        <v>-2.4074033475037884</v>
      </c>
      <c r="T20" s="176">
        <v>17.044247225232183</v>
      </c>
      <c r="U20" s="177"/>
      <c r="V20" s="178">
        <v>1.2311600257820279</v>
      </c>
      <c r="W20" s="176">
        <v>0</v>
      </c>
      <c r="X20" s="177"/>
      <c r="Y20" s="178">
        <v>0</v>
      </c>
      <c r="Z20" s="176">
        <v>-8.9518413598224811</v>
      </c>
      <c r="AA20" s="177">
        <v>2.3177959587624111</v>
      </c>
      <c r="AB20" s="178">
        <v>-2.3117728225653096</v>
      </c>
    </row>
    <row r="21" spans="1:29" ht="6" customHeight="1" x14ac:dyDescent="0.25">
      <c r="A21" s="43"/>
      <c r="B21" s="348"/>
      <c r="C21" s="348"/>
      <c r="D21" s="63"/>
      <c r="E21" s="63"/>
      <c r="F21" s="63"/>
      <c r="G21" s="63"/>
      <c r="H21" s="63"/>
      <c r="I21" s="63"/>
      <c r="J21" s="63"/>
      <c r="K21" s="63"/>
      <c r="L21" s="63"/>
      <c r="M21" s="63"/>
      <c r="N21" s="63"/>
      <c r="O21" s="63"/>
      <c r="P21" s="3"/>
      <c r="Q21" s="63"/>
      <c r="R21" s="63"/>
      <c r="S21" s="63"/>
      <c r="T21" s="63"/>
      <c r="U21" s="63"/>
      <c r="V21" s="63"/>
      <c r="W21" s="63"/>
      <c r="X21" s="63"/>
      <c r="Y21" s="63"/>
      <c r="Z21" s="63"/>
      <c r="AA21" s="63"/>
      <c r="AB21" s="63"/>
    </row>
    <row r="22" spans="1:29" ht="18" customHeight="1" x14ac:dyDescent="0.25">
      <c r="A22" s="43"/>
      <c r="B22" s="553" t="s">
        <v>12</v>
      </c>
      <c r="C22" s="553"/>
      <c r="D22" s="285">
        <v>47.754811119030649</v>
      </c>
      <c r="E22" s="286"/>
      <c r="F22" s="287">
        <v>52.012467380218659</v>
      </c>
      <c r="G22" s="285">
        <v>5.1734378712283204</v>
      </c>
      <c r="H22" s="286"/>
      <c r="I22" s="287">
        <v>0.90170130166268125</v>
      </c>
      <c r="J22" s="285">
        <v>0</v>
      </c>
      <c r="K22" s="286"/>
      <c r="L22" s="287">
        <v>0</v>
      </c>
      <c r="M22" s="285">
        <v>52.928248990258972</v>
      </c>
      <c r="N22" s="286">
        <v>51.193404581955598</v>
      </c>
      <c r="O22" s="287">
        <v>52.914168681881335</v>
      </c>
      <c r="P22" s="126"/>
      <c r="Q22" s="285">
        <v>-7.7432655979703924</v>
      </c>
      <c r="R22" s="286"/>
      <c r="S22" s="287">
        <v>-1.7946747702892794</v>
      </c>
      <c r="T22" s="285">
        <v>74.421730636334161</v>
      </c>
      <c r="U22" s="286"/>
      <c r="V22" s="287">
        <v>-8.5160942369098152</v>
      </c>
      <c r="W22" s="285">
        <v>0</v>
      </c>
      <c r="X22" s="286"/>
      <c r="Y22" s="287">
        <v>0</v>
      </c>
      <c r="Z22" s="285">
        <v>-3.2903144469482464</v>
      </c>
      <c r="AA22" s="286">
        <v>-0.74878155582905148</v>
      </c>
      <c r="AB22" s="287">
        <v>-1.9174748531025831</v>
      </c>
    </row>
    <row r="23" spans="1:29" ht="15" customHeight="1" x14ac:dyDescent="0.2">
      <c r="B23" s="31"/>
      <c r="C23"/>
      <c r="D23" s="41"/>
      <c r="E23" s="41"/>
      <c r="F23" s="41"/>
      <c r="G23" s="41"/>
      <c r="H23" s="41"/>
      <c r="I23" s="41"/>
      <c r="J23" s="41"/>
      <c r="K23" s="41"/>
      <c r="L23" s="41"/>
      <c r="M23" s="41"/>
      <c r="N23" s="41"/>
      <c r="O23" s="41"/>
      <c r="P23" s="3"/>
      <c r="Q23" s="3"/>
      <c r="R23" s="3"/>
      <c r="S23" s="3"/>
      <c r="T23" s="3"/>
      <c r="U23" s="3"/>
      <c r="V23" s="3"/>
      <c r="W23" s="3"/>
      <c r="X23" s="3"/>
      <c r="Y23" s="3"/>
      <c r="Z23" s="3"/>
      <c r="AA23" s="3"/>
      <c r="AB23" s="3"/>
    </row>
    <row r="24" spans="1:29" ht="18" customHeight="1" x14ac:dyDescent="0.25">
      <c r="A24" s="76"/>
      <c r="B24" s="545" t="s">
        <v>9</v>
      </c>
      <c r="C24" s="545"/>
      <c r="D24" s="545"/>
      <c r="E24" s="545"/>
      <c r="F24" s="545"/>
      <c r="G24" s="545"/>
      <c r="H24" s="545"/>
      <c r="I24" s="545"/>
      <c r="J24" s="545"/>
      <c r="K24" s="545"/>
      <c r="L24" s="545"/>
      <c r="M24" s="545"/>
      <c r="N24" s="545"/>
      <c r="O24" s="545"/>
      <c r="P24" s="249"/>
      <c r="Q24" s="544"/>
      <c r="R24" s="544"/>
      <c r="S24" s="544"/>
      <c r="T24" s="544"/>
      <c r="U24" s="544"/>
      <c r="V24" s="544"/>
      <c r="W24" s="544"/>
      <c r="X24" s="544"/>
      <c r="Y24" s="544"/>
      <c r="Z24" s="544"/>
      <c r="AA24" s="544"/>
      <c r="AB24" s="544"/>
      <c r="AC24" s="1"/>
    </row>
    <row r="25" spans="1:29" ht="18" customHeight="1" x14ac:dyDescent="0.25">
      <c r="A25" s="43"/>
      <c r="B25" s="556" t="s">
        <v>42</v>
      </c>
      <c r="C25" s="556"/>
      <c r="D25" s="277">
        <v>159.45153111843163</v>
      </c>
      <c r="E25" s="278"/>
      <c r="F25" s="279">
        <v>67.396846650210136</v>
      </c>
      <c r="G25" s="277">
        <v>100.04127710274139</v>
      </c>
      <c r="H25" s="278"/>
      <c r="I25" s="279">
        <v>82.683919981919033</v>
      </c>
      <c r="J25" s="277">
        <v>0</v>
      </c>
      <c r="K25" s="278"/>
      <c r="L25" s="279">
        <v>0</v>
      </c>
      <c r="M25" s="277">
        <v>155.36196419620015</v>
      </c>
      <c r="N25" s="278">
        <v>106.82187961665296</v>
      </c>
      <c r="O25" s="279">
        <v>67.625994189522132</v>
      </c>
      <c r="P25" s="3"/>
      <c r="Q25" s="260">
        <v>16.983794625096937</v>
      </c>
      <c r="R25" s="261"/>
      <c r="S25" s="262">
        <v>5.4787722679652537</v>
      </c>
      <c r="T25" s="260">
        <v>-11.786036808709985</v>
      </c>
      <c r="U25" s="261"/>
      <c r="V25" s="262">
        <v>14.230130343235309</v>
      </c>
      <c r="W25" s="260">
        <v>0</v>
      </c>
      <c r="X25" s="261"/>
      <c r="Y25" s="262">
        <v>0</v>
      </c>
      <c r="Z25" s="260">
        <v>14.08503391484642</v>
      </c>
      <c r="AA25" s="261">
        <v>12.107786859491258</v>
      </c>
      <c r="AB25" s="262">
        <v>5.6800627177684193</v>
      </c>
    </row>
    <row r="26" spans="1:29" ht="18" customHeight="1" x14ac:dyDescent="0.25">
      <c r="A26" s="43"/>
      <c r="B26" s="552" t="s">
        <v>45</v>
      </c>
      <c r="C26" s="552"/>
      <c r="D26" s="269">
        <v>146.06219575999782</v>
      </c>
      <c r="E26" s="66"/>
      <c r="F26" s="270">
        <v>68.482925728874392</v>
      </c>
      <c r="G26" s="269">
        <v>96.857218665211974</v>
      </c>
      <c r="H26" s="66"/>
      <c r="I26" s="270">
        <v>83.310816475476003</v>
      </c>
      <c r="J26" s="269">
        <v>0</v>
      </c>
      <c r="K26" s="66"/>
      <c r="L26" s="270">
        <v>0</v>
      </c>
      <c r="M26" s="269">
        <v>142.43153725591654</v>
      </c>
      <c r="N26" s="66">
        <v>102.32718070575643</v>
      </c>
      <c r="O26" s="270">
        <v>68.651257039904209</v>
      </c>
      <c r="P26" s="3"/>
      <c r="Q26" s="256">
        <v>17.307685130978243</v>
      </c>
      <c r="R26" s="63"/>
      <c r="S26" s="257">
        <v>3.5641025728721485</v>
      </c>
      <c r="T26" s="256">
        <v>11.922223088720788</v>
      </c>
      <c r="U26" s="63"/>
      <c r="V26" s="257">
        <v>12.131160545733582</v>
      </c>
      <c r="W26" s="256">
        <v>0</v>
      </c>
      <c r="X26" s="63"/>
      <c r="Y26" s="257">
        <v>0</v>
      </c>
      <c r="Z26" s="256">
        <v>14.779144468616851</v>
      </c>
      <c r="AA26" s="63">
        <v>4.2892154985272093</v>
      </c>
      <c r="AB26" s="257">
        <v>3.7225546431070882</v>
      </c>
    </row>
    <row r="27" spans="1:29" ht="18" customHeight="1" x14ac:dyDescent="0.25">
      <c r="A27" s="43"/>
      <c r="B27" s="552" t="s">
        <v>46</v>
      </c>
      <c r="C27" s="552"/>
      <c r="D27" s="269">
        <v>135.46979723119424</v>
      </c>
      <c r="E27" s="66"/>
      <c r="F27" s="270">
        <v>68.411558580335836</v>
      </c>
      <c r="G27" s="269">
        <v>105.16977373110461</v>
      </c>
      <c r="H27" s="66"/>
      <c r="I27" s="270">
        <v>76.811131920831031</v>
      </c>
      <c r="J27" s="269">
        <v>0</v>
      </c>
      <c r="K27" s="66"/>
      <c r="L27" s="270">
        <v>0</v>
      </c>
      <c r="M27" s="269">
        <v>132.85362565740311</v>
      </c>
      <c r="N27" s="66">
        <v>97.866693184918176</v>
      </c>
      <c r="O27" s="270">
        <v>68.506067533312304</v>
      </c>
      <c r="P27" s="3"/>
      <c r="Q27" s="256">
        <v>7.8498965677117907</v>
      </c>
      <c r="R27" s="63"/>
      <c r="S27" s="257">
        <v>2.597025548923193</v>
      </c>
      <c r="T27" s="256">
        <v>-9.2253412110930419</v>
      </c>
      <c r="U27" s="63"/>
      <c r="V27" s="257">
        <v>-8.6632337787058162</v>
      </c>
      <c r="W27" s="256">
        <v>0</v>
      </c>
      <c r="X27" s="63"/>
      <c r="Y27" s="257">
        <v>0</v>
      </c>
      <c r="Z27" s="256">
        <v>5.9296687422494996</v>
      </c>
      <c r="AA27" s="63">
        <v>-0.10058261600716113</v>
      </c>
      <c r="AB27" s="257">
        <v>2.5604378980507585</v>
      </c>
    </row>
    <row r="28" spans="1:29" ht="18" customHeight="1" x14ac:dyDescent="0.25">
      <c r="A28" s="43"/>
      <c r="B28" s="552" t="s">
        <v>47</v>
      </c>
      <c r="C28" s="552"/>
      <c r="D28" s="269">
        <v>136.59605572331</v>
      </c>
      <c r="E28" s="66"/>
      <c r="F28" s="270">
        <v>68.707630381695026</v>
      </c>
      <c r="G28" s="269">
        <v>121.762374457555</v>
      </c>
      <c r="H28" s="66"/>
      <c r="I28" s="270">
        <v>80.375792134862351</v>
      </c>
      <c r="J28" s="269">
        <v>0</v>
      </c>
      <c r="K28" s="66"/>
      <c r="L28" s="270">
        <v>0</v>
      </c>
      <c r="M28" s="269">
        <v>134.82690107693554</v>
      </c>
      <c r="N28" s="66">
        <v>97.373076722655398</v>
      </c>
      <c r="O28" s="270">
        <v>68.866382895727412</v>
      </c>
      <c r="P28" s="3"/>
      <c r="Q28" s="256">
        <v>8.4154711100698911</v>
      </c>
      <c r="R28" s="63"/>
      <c r="S28" s="257">
        <v>2.3948274274654202</v>
      </c>
      <c r="T28" s="256">
        <v>-1.1345019670966323</v>
      </c>
      <c r="U28" s="63"/>
      <c r="V28" s="257">
        <v>2.4746142442663643</v>
      </c>
      <c r="W28" s="256">
        <v>0</v>
      </c>
      <c r="X28" s="63"/>
      <c r="Y28" s="257">
        <v>0</v>
      </c>
      <c r="Z28" s="256">
        <v>7.1641460167741</v>
      </c>
      <c r="AA28" s="63">
        <v>-1.0338089720208921</v>
      </c>
      <c r="AB28" s="257">
        <v>2.5052036143129728</v>
      </c>
    </row>
    <row r="29" spans="1:29" ht="18" customHeight="1" x14ac:dyDescent="0.25">
      <c r="A29" s="43"/>
      <c r="B29" s="552" t="s">
        <v>48</v>
      </c>
      <c r="C29" s="552"/>
      <c r="D29" s="269">
        <v>142.3434521809962</v>
      </c>
      <c r="E29" s="66"/>
      <c r="F29" s="270">
        <v>70.197376459828845</v>
      </c>
      <c r="G29" s="269">
        <v>125.27630376378032</v>
      </c>
      <c r="H29" s="66"/>
      <c r="I29" s="270">
        <v>85.57279162419546</v>
      </c>
      <c r="J29" s="269">
        <v>0</v>
      </c>
      <c r="K29" s="66"/>
      <c r="L29" s="270">
        <v>0</v>
      </c>
      <c r="M29" s="269">
        <v>140.92340172948602</v>
      </c>
      <c r="N29" s="66">
        <v>99.796590406779259</v>
      </c>
      <c r="O29" s="270">
        <v>70.50416458094729</v>
      </c>
      <c r="P29" s="3"/>
      <c r="Q29" s="256">
        <v>5.4630727144071978</v>
      </c>
      <c r="R29" s="63"/>
      <c r="S29" s="257">
        <v>2.5422786473143582</v>
      </c>
      <c r="T29" s="256">
        <v>-2.2604391288542107</v>
      </c>
      <c r="U29" s="63"/>
      <c r="V29" s="257">
        <v>3.7277794656758569</v>
      </c>
      <c r="W29" s="256">
        <v>0</v>
      </c>
      <c r="X29" s="63"/>
      <c r="Y29" s="257">
        <v>0</v>
      </c>
      <c r="Z29" s="256">
        <v>4.6632496593632009</v>
      </c>
      <c r="AA29" s="63">
        <v>0.8356935652673867</v>
      </c>
      <c r="AB29" s="257">
        <v>2.6588750675020076</v>
      </c>
    </row>
    <row r="30" spans="1:29" ht="18" customHeight="1" x14ac:dyDescent="0.25">
      <c r="A30" s="43"/>
      <c r="B30" s="557" t="s">
        <v>72</v>
      </c>
      <c r="C30" s="557"/>
      <c r="D30" s="280">
        <v>142.6619880991544</v>
      </c>
      <c r="E30" s="281"/>
      <c r="F30" s="282">
        <v>68.713349416113289</v>
      </c>
      <c r="G30" s="280">
        <v>112.76108906295926</v>
      </c>
      <c r="H30" s="281"/>
      <c r="I30" s="282">
        <v>82.215758251095977</v>
      </c>
      <c r="J30" s="280">
        <v>0</v>
      </c>
      <c r="K30" s="281"/>
      <c r="L30" s="282">
        <v>0</v>
      </c>
      <c r="M30" s="280">
        <v>140.01672688900126</v>
      </c>
      <c r="N30" s="281">
        <v>100.33251320355475</v>
      </c>
      <c r="O30" s="282">
        <v>68.905877883513838</v>
      </c>
      <c r="P30" s="3"/>
      <c r="Q30" s="263">
        <v>10.188571143234492</v>
      </c>
      <c r="R30" s="264"/>
      <c r="S30" s="265">
        <v>3.1715635144265231</v>
      </c>
      <c r="T30" s="263">
        <v>-7.2233045527069057</v>
      </c>
      <c r="U30" s="264"/>
      <c r="V30" s="265">
        <v>4.1693061435008989</v>
      </c>
      <c r="W30" s="263">
        <v>0</v>
      </c>
      <c r="X30" s="264"/>
      <c r="Y30" s="265">
        <v>0</v>
      </c>
      <c r="Z30" s="263">
        <v>8.3600752929435984</v>
      </c>
      <c r="AA30" s="264">
        <v>2.4338073110891338</v>
      </c>
      <c r="AB30" s="265">
        <v>3.2754196151062884</v>
      </c>
    </row>
    <row r="31" spans="1:29" ht="6" customHeight="1" x14ac:dyDescent="0.25">
      <c r="A31" s="43"/>
      <c r="B31" s="348"/>
      <c r="C31" s="348"/>
      <c r="D31" s="66"/>
      <c r="E31" s="66"/>
      <c r="F31" s="66"/>
      <c r="G31" s="66"/>
      <c r="H31" s="66"/>
      <c r="I31" s="66"/>
      <c r="J31" s="66"/>
      <c r="K31" s="66"/>
      <c r="L31" s="66"/>
      <c r="M31" s="66"/>
      <c r="N31" s="66"/>
      <c r="O31" s="66"/>
      <c r="P31" s="3"/>
      <c r="Q31" s="63"/>
      <c r="R31" s="63"/>
      <c r="S31" s="63"/>
      <c r="T31" s="63"/>
      <c r="U31" s="63"/>
      <c r="V31" s="63"/>
      <c r="W31" s="63"/>
      <c r="X31" s="63"/>
      <c r="Y31" s="63"/>
      <c r="Z31" s="63"/>
      <c r="AA31" s="63"/>
      <c r="AB31" s="63"/>
    </row>
    <row r="32" spans="1:29" ht="18" customHeight="1" x14ac:dyDescent="0.25">
      <c r="A32" s="43"/>
      <c r="B32" s="551" t="s">
        <v>49</v>
      </c>
      <c r="C32" s="551"/>
      <c r="D32" s="294">
        <v>216.24103945985712</v>
      </c>
      <c r="E32" s="295"/>
      <c r="F32" s="296">
        <v>81.401480866199051</v>
      </c>
      <c r="G32" s="294">
        <v>148.9456561467382</v>
      </c>
      <c r="H32" s="295"/>
      <c r="I32" s="296">
        <v>91.540396236433068</v>
      </c>
      <c r="J32" s="294">
        <v>0</v>
      </c>
      <c r="K32" s="295"/>
      <c r="L32" s="296">
        <v>0</v>
      </c>
      <c r="M32" s="294">
        <v>208.46950809660015</v>
      </c>
      <c r="N32" s="295">
        <v>133.67947357286087</v>
      </c>
      <c r="O32" s="296">
        <v>81.708855860371258</v>
      </c>
      <c r="P32" s="3"/>
      <c r="Q32" s="288">
        <v>7.0085623425716257</v>
      </c>
      <c r="R32" s="289"/>
      <c r="S32" s="290">
        <v>1.4546586433076054</v>
      </c>
      <c r="T32" s="288">
        <v>2.4294326305740115</v>
      </c>
      <c r="U32" s="289"/>
      <c r="V32" s="290">
        <v>2.9080579910176838</v>
      </c>
      <c r="W32" s="288">
        <v>0</v>
      </c>
      <c r="X32" s="289"/>
      <c r="Y32" s="290">
        <v>0</v>
      </c>
      <c r="Z32" s="288">
        <v>5.8290817072411745</v>
      </c>
      <c r="AA32" s="289">
        <v>-3.1827502064919888</v>
      </c>
      <c r="AB32" s="290">
        <v>1.5257721557403019</v>
      </c>
    </row>
    <row r="33" spans="1:29" ht="18" customHeight="1" x14ac:dyDescent="0.25">
      <c r="A33" s="43"/>
      <c r="B33" s="554" t="s">
        <v>50</v>
      </c>
      <c r="C33" s="554"/>
      <c r="D33" s="179">
        <v>219.2074922079716</v>
      </c>
      <c r="E33" s="65"/>
      <c r="F33" s="180">
        <v>83.700903093979576</v>
      </c>
      <c r="G33" s="179">
        <v>160.50487214205788</v>
      </c>
      <c r="H33" s="65"/>
      <c r="I33" s="180">
        <v>91.883732783575084</v>
      </c>
      <c r="J33" s="179">
        <v>0</v>
      </c>
      <c r="K33" s="65"/>
      <c r="L33" s="180">
        <v>0</v>
      </c>
      <c r="M33" s="179">
        <v>213.45911620410428</v>
      </c>
      <c r="N33" s="65">
        <v>135.57031184359553</v>
      </c>
      <c r="O33" s="180">
        <v>83.896153331347833</v>
      </c>
      <c r="P33" s="3"/>
      <c r="Q33" s="174">
        <v>5.0922497416304866</v>
      </c>
      <c r="R33" s="64"/>
      <c r="S33" s="175">
        <v>3.3325229028242429</v>
      </c>
      <c r="T33" s="174">
        <v>4.2447381180314245</v>
      </c>
      <c r="U33" s="64"/>
      <c r="V33" s="175">
        <v>6.2319468642509985</v>
      </c>
      <c r="W33" s="174">
        <v>0</v>
      </c>
      <c r="X33" s="64"/>
      <c r="Y33" s="175">
        <v>0</v>
      </c>
      <c r="Z33" s="174">
        <v>4.7684595033570965</v>
      </c>
      <c r="AA33" s="64">
        <v>-3.008055463848593</v>
      </c>
      <c r="AB33" s="175">
        <v>3.4043835945156293</v>
      </c>
    </row>
    <row r="34" spans="1:29" ht="18" customHeight="1" x14ac:dyDescent="0.25">
      <c r="A34" s="43"/>
      <c r="B34" s="555" t="s">
        <v>73</v>
      </c>
      <c r="C34" s="555"/>
      <c r="D34" s="273">
        <v>217.75757893964183</v>
      </c>
      <c r="E34" s="274"/>
      <c r="F34" s="275">
        <v>82.544646856062883</v>
      </c>
      <c r="G34" s="273">
        <v>154.85159437385508</v>
      </c>
      <c r="H34" s="274"/>
      <c r="I34" s="275">
        <v>91.690294436879071</v>
      </c>
      <c r="J34" s="273">
        <v>0</v>
      </c>
      <c r="K34" s="274"/>
      <c r="L34" s="275">
        <v>0</v>
      </c>
      <c r="M34" s="350">
        <v>211.05280239992524</v>
      </c>
      <c r="N34" s="351">
        <v>134.64258872549712</v>
      </c>
      <c r="O34" s="352">
        <v>82.792687556677791</v>
      </c>
      <c r="P34" s="3"/>
      <c r="Q34" s="176">
        <v>6.0018121246653191</v>
      </c>
      <c r="R34" s="177"/>
      <c r="S34" s="178">
        <v>2.394170968191736</v>
      </c>
      <c r="T34" s="176">
        <v>3.3817611771639835</v>
      </c>
      <c r="U34" s="177"/>
      <c r="V34" s="178">
        <v>4.3861936045381347</v>
      </c>
      <c r="W34" s="176">
        <v>0</v>
      </c>
      <c r="X34" s="177"/>
      <c r="Y34" s="178">
        <v>0</v>
      </c>
      <c r="Z34" s="176">
        <v>5.2826997021299116</v>
      </c>
      <c r="AA34" s="177">
        <v>-3.0910803679330381</v>
      </c>
      <c r="AB34" s="178">
        <v>2.4612348305910898</v>
      </c>
    </row>
    <row r="35" spans="1:29" ht="6" customHeight="1" x14ac:dyDescent="0.25">
      <c r="A35" s="43"/>
      <c r="B35" s="348"/>
      <c r="C35" s="348"/>
      <c r="D35" s="66"/>
      <c r="E35" s="66"/>
      <c r="F35" s="66"/>
      <c r="G35" s="66"/>
      <c r="H35" s="66"/>
      <c r="I35" s="66"/>
      <c r="J35" s="66"/>
      <c r="K35" s="66"/>
      <c r="L35" s="66"/>
      <c r="M35" s="353"/>
      <c r="N35" s="353"/>
      <c r="O35" s="353"/>
      <c r="P35" s="3"/>
      <c r="Q35" s="63"/>
      <c r="R35" s="63"/>
      <c r="S35" s="63"/>
      <c r="T35" s="63"/>
      <c r="U35" s="63"/>
      <c r="V35" s="63"/>
      <c r="W35" s="63"/>
      <c r="X35" s="63"/>
      <c r="Y35" s="63"/>
      <c r="Z35" s="63"/>
      <c r="AA35" s="63"/>
      <c r="AB35" s="63"/>
    </row>
    <row r="36" spans="1:29" ht="18" customHeight="1" x14ac:dyDescent="0.25">
      <c r="A36" s="43"/>
      <c r="B36" s="553" t="s">
        <v>12</v>
      </c>
      <c r="C36" s="553"/>
      <c r="D36" s="291">
        <v>169.42935323383085</v>
      </c>
      <c r="E36" s="292"/>
      <c r="F36" s="293">
        <v>72.95049254619623</v>
      </c>
      <c r="G36" s="291">
        <v>130.63949483352468</v>
      </c>
      <c r="H36" s="292"/>
      <c r="I36" s="293">
        <v>89.332174452646015</v>
      </c>
      <c r="J36" s="291">
        <v>0</v>
      </c>
      <c r="K36" s="292"/>
      <c r="L36" s="293">
        <v>0</v>
      </c>
      <c r="M36" s="291">
        <v>165.63786331500393</v>
      </c>
      <c r="N36" s="292">
        <v>111.85593868708777</v>
      </c>
      <c r="O36" s="293">
        <v>73.229649986753884</v>
      </c>
      <c r="P36" s="3"/>
      <c r="Q36" s="285">
        <v>7.5277276398974262</v>
      </c>
      <c r="R36" s="286"/>
      <c r="S36" s="287">
        <v>2.8722299036318675</v>
      </c>
      <c r="T36" s="285">
        <v>-6.3017132426242455</v>
      </c>
      <c r="U36" s="286"/>
      <c r="V36" s="287">
        <v>7.5977210658509806</v>
      </c>
      <c r="W36" s="285">
        <v>0</v>
      </c>
      <c r="X36" s="286"/>
      <c r="Y36" s="287">
        <v>0</v>
      </c>
      <c r="Z36" s="285">
        <v>5.7815521754947241</v>
      </c>
      <c r="AA36" s="286">
        <v>0.45605485352177011</v>
      </c>
      <c r="AB36" s="287">
        <v>2.9446883994347788</v>
      </c>
    </row>
    <row r="37" spans="1:29" ht="15" customHeight="1" x14ac:dyDescent="0.2">
      <c r="B37" s="31"/>
      <c r="C37"/>
      <c r="D37" s="41"/>
      <c r="E37" s="41"/>
      <c r="F37" s="41"/>
      <c r="G37" s="41"/>
      <c r="H37" s="41"/>
      <c r="I37" s="41"/>
      <c r="J37" s="41"/>
      <c r="K37" s="41"/>
      <c r="L37" s="41"/>
      <c r="M37" s="41"/>
      <c r="N37" s="41"/>
      <c r="O37" s="41"/>
      <c r="P37" s="3"/>
      <c r="Q37" s="3"/>
      <c r="R37" s="3"/>
      <c r="S37" s="3"/>
      <c r="T37" s="3"/>
      <c r="U37" s="3"/>
      <c r="V37" s="3"/>
      <c r="W37" s="3"/>
      <c r="X37" s="3"/>
      <c r="Y37" s="3"/>
      <c r="Z37" s="3"/>
      <c r="AA37" s="3"/>
      <c r="AB37" s="3"/>
    </row>
    <row r="38" spans="1:29" ht="18" customHeight="1" x14ac:dyDescent="0.25">
      <c r="A38" s="76"/>
      <c r="B38" s="545" t="s">
        <v>10</v>
      </c>
      <c r="C38" s="545"/>
      <c r="D38" s="545"/>
      <c r="E38" s="545"/>
      <c r="F38" s="545"/>
      <c r="G38" s="545"/>
      <c r="H38" s="545"/>
      <c r="I38" s="545"/>
      <c r="J38" s="545"/>
      <c r="K38" s="545"/>
      <c r="L38" s="545"/>
      <c r="M38" s="545"/>
      <c r="N38" s="545"/>
      <c r="O38" s="545"/>
      <c r="P38" s="249"/>
      <c r="Q38" s="544"/>
      <c r="R38" s="544"/>
      <c r="S38" s="544"/>
      <c r="T38" s="544"/>
      <c r="U38" s="544"/>
      <c r="V38" s="544"/>
      <c r="W38" s="544"/>
      <c r="X38" s="544"/>
      <c r="Y38" s="544"/>
      <c r="Z38" s="544"/>
      <c r="AA38" s="544"/>
      <c r="AB38" s="544"/>
      <c r="AC38" s="1"/>
    </row>
    <row r="39" spans="1:29" ht="18" customHeight="1" x14ac:dyDescent="0.25">
      <c r="A39" s="43"/>
      <c r="B39" s="556" t="s">
        <v>42</v>
      </c>
      <c r="C39" s="556"/>
      <c r="D39" s="277">
        <v>49.431395089101429</v>
      </c>
      <c r="E39" s="278"/>
      <c r="F39" s="279">
        <v>27.118731750745162</v>
      </c>
      <c r="G39" s="277">
        <v>2.292678481836727</v>
      </c>
      <c r="H39" s="278"/>
      <c r="I39" s="279">
        <v>0.50529996875909688</v>
      </c>
      <c r="J39" s="277">
        <v>0</v>
      </c>
      <c r="K39" s="278"/>
      <c r="L39" s="279">
        <v>0</v>
      </c>
      <c r="M39" s="277">
        <v>51.895572488613674</v>
      </c>
      <c r="N39" s="278">
        <v>35.24684338279053</v>
      </c>
      <c r="O39" s="279">
        <v>27.624037226620658</v>
      </c>
      <c r="P39" s="3"/>
      <c r="Q39" s="260">
        <v>-5.7392825081822503</v>
      </c>
      <c r="R39" s="261"/>
      <c r="S39" s="262">
        <v>4.5412096249930327</v>
      </c>
      <c r="T39" s="260">
        <v>885.74585298809222</v>
      </c>
      <c r="U39" s="261"/>
      <c r="V39" s="262">
        <v>50.173870967594723</v>
      </c>
      <c r="W39" s="260">
        <v>0</v>
      </c>
      <c r="X39" s="261"/>
      <c r="Y39" s="262">
        <v>0</v>
      </c>
      <c r="Z39" s="260">
        <v>-1.4773037932788142</v>
      </c>
      <c r="AA39" s="261">
        <v>10.529766768020355</v>
      </c>
      <c r="AB39" s="262">
        <v>5.1255809359990003</v>
      </c>
    </row>
    <row r="40" spans="1:29" ht="18" customHeight="1" x14ac:dyDescent="0.25">
      <c r="A40" s="43"/>
      <c r="B40" s="552" t="s">
        <v>45</v>
      </c>
      <c r="C40" s="552"/>
      <c r="D40" s="269">
        <v>56.969445495631028</v>
      </c>
      <c r="E40" s="66"/>
      <c r="F40" s="270">
        <v>33.887348741563201</v>
      </c>
      <c r="G40" s="269">
        <v>3.0095487218480685</v>
      </c>
      <c r="H40" s="66"/>
      <c r="I40" s="270">
        <v>0.47609640471722242</v>
      </c>
      <c r="J40" s="269">
        <v>0</v>
      </c>
      <c r="K40" s="66"/>
      <c r="L40" s="270">
        <v>0</v>
      </c>
      <c r="M40" s="269">
        <v>60.174111309923724</v>
      </c>
      <c r="N40" s="66">
        <v>48.368889626580071</v>
      </c>
      <c r="O40" s="270">
        <v>34.363439373657407</v>
      </c>
      <c r="P40" s="3"/>
      <c r="Q40" s="256">
        <v>11.33668583516951</v>
      </c>
      <c r="R40" s="63"/>
      <c r="S40" s="257">
        <v>0.88391286785824041</v>
      </c>
      <c r="T40" s="256">
        <v>656.23052377766226</v>
      </c>
      <c r="U40" s="63"/>
      <c r="V40" s="257">
        <v>66.657565791700321</v>
      </c>
      <c r="W40" s="256">
        <v>0</v>
      </c>
      <c r="X40" s="63"/>
      <c r="Y40" s="257">
        <v>0</v>
      </c>
      <c r="Z40" s="256">
        <v>16.692057585840789</v>
      </c>
      <c r="AA40" s="63">
        <v>4.9905007696578743</v>
      </c>
      <c r="AB40" s="257">
        <v>1.4385321561290945</v>
      </c>
    </row>
    <row r="41" spans="1:29" ht="18" customHeight="1" x14ac:dyDescent="0.25">
      <c r="A41" s="43"/>
      <c r="B41" s="552" t="s">
        <v>46</v>
      </c>
      <c r="C41" s="552"/>
      <c r="D41" s="269">
        <v>64.510883324439135</v>
      </c>
      <c r="E41" s="66"/>
      <c r="F41" s="270">
        <v>35.894825598862056</v>
      </c>
      <c r="G41" s="269">
        <v>4.7328326919592545</v>
      </c>
      <c r="H41" s="66"/>
      <c r="I41" s="270">
        <v>0.4580702186907854</v>
      </c>
      <c r="J41" s="269">
        <v>0</v>
      </c>
      <c r="K41" s="66"/>
      <c r="L41" s="270">
        <v>0</v>
      </c>
      <c r="M41" s="269">
        <v>69.423920872654463</v>
      </c>
      <c r="N41" s="66">
        <v>49.0779828734725</v>
      </c>
      <c r="O41" s="270">
        <v>36.352893922969095</v>
      </c>
      <c r="P41" s="3"/>
      <c r="Q41" s="256">
        <v>12.602145477986685</v>
      </c>
      <c r="R41" s="63"/>
      <c r="S41" s="257">
        <v>-0.16646509176712174</v>
      </c>
      <c r="T41" s="256">
        <v>344.15374905444634</v>
      </c>
      <c r="U41" s="63"/>
      <c r="V41" s="257">
        <v>51.175288194577945</v>
      </c>
      <c r="W41" s="256">
        <v>0</v>
      </c>
      <c r="X41" s="63"/>
      <c r="Y41" s="257">
        <v>0</v>
      </c>
      <c r="Z41" s="256">
        <v>18.965039157149207</v>
      </c>
      <c r="AA41" s="63">
        <v>-2.5461901669814551</v>
      </c>
      <c r="AB41" s="257">
        <v>0.26255393103187119</v>
      </c>
    </row>
    <row r="42" spans="1:29" ht="18" customHeight="1" x14ac:dyDescent="0.25">
      <c r="A42" s="43"/>
      <c r="B42" s="552" t="s">
        <v>47</v>
      </c>
      <c r="C42" s="552"/>
      <c r="D42" s="269">
        <v>65.611355958194451</v>
      </c>
      <c r="E42" s="66"/>
      <c r="F42" s="270">
        <v>37.115066469986736</v>
      </c>
      <c r="G42" s="269">
        <v>7.920016420030751</v>
      </c>
      <c r="H42" s="66"/>
      <c r="I42" s="270">
        <v>0.5984494414310817</v>
      </c>
      <c r="J42" s="269">
        <v>0</v>
      </c>
      <c r="K42" s="66"/>
      <c r="L42" s="270">
        <v>0</v>
      </c>
      <c r="M42" s="269">
        <v>73.726415806284152</v>
      </c>
      <c r="N42" s="66">
        <v>50.974770460739343</v>
      </c>
      <c r="O42" s="270">
        <v>37.71351390793388</v>
      </c>
      <c r="P42" s="3"/>
      <c r="Q42" s="256">
        <v>2.8606223484617326</v>
      </c>
      <c r="R42" s="63"/>
      <c r="S42" s="257">
        <v>0.18514864370547673</v>
      </c>
      <c r="T42" s="256">
        <v>87.588000721622805</v>
      </c>
      <c r="U42" s="63"/>
      <c r="V42" s="257">
        <v>88.203304602683346</v>
      </c>
      <c r="W42" s="256">
        <v>0</v>
      </c>
      <c r="X42" s="63"/>
      <c r="Y42" s="257">
        <v>0</v>
      </c>
      <c r="Z42" s="256">
        <v>8.407349566954311</v>
      </c>
      <c r="AA42" s="63">
        <v>-5.0448448814801718</v>
      </c>
      <c r="AB42" s="257">
        <v>0.93414627074462719</v>
      </c>
    </row>
    <row r="43" spans="1:29" ht="18" customHeight="1" x14ac:dyDescent="0.25">
      <c r="A43" s="43"/>
      <c r="B43" s="552" t="s">
        <v>48</v>
      </c>
      <c r="C43" s="552"/>
      <c r="D43" s="269">
        <v>69.974479145393971</v>
      </c>
      <c r="E43" s="66"/>
      <c r="F43" s="270">
        <v>38.368226490323664</v>
      </c>
      <c r="G43" s="269">
        <v>5.5890897541265572</v>
      </c>
      <c r="H43" s="66"/>
      <c r="I43" s="270">
        <v>0.95189412884210489</v>
      </c>
      <c r="J43" s="269">
        <v>0</v>
      </c>
      <c r="K43" s="66"/>
      <c r="L43" s="270">
        <v>0</v>
      </c>
      <c r="M43" s="269">
        <v>75.764002769280523</v>
      </c>
      <c r="N43" s="66">
        <v>54.522574957843041</v>
      </c>
      <c r="O43" s="270">
        <v>39.320121991926825</v>
      </c>
      <c r="P43" s="3"/>
      <c r="Q43" s="256">
        <v>-1.0279182885654625</v>
      </c>
      <c r="R43" s="63"/>
      <c r="S43" s="257">
        <v>-0.17714673266896575</v>
      </c>
      <c r="T43" s="256">
        <v>65.562952298491439</v>
      </c>
      <c r="U43" s="63"/>
      <c r="V43" s="257">
        <v>28.262144318592281</v>
      </c>
      <c r="W43" s="256">
        <v>0</v>
      </c>
      <c r="X43" s="63"/>
      <c r="Y43" s="257">
        <v>0</v>
      </c>
      <c r="Z43" s="256">
        <v>2.2773093175102908</v>
      </c>
      <c r="AA43" s="63">
        <v>-2.9122871691839172</v>
      </c>
      <c r="AB43" s="257">
        <v>0.36152290080748245</v>
      </c>
    </row>
    <row r="44" spans="1:29" ht="18" customHeight="1" x14ac:dyDescent="0.25">
      <c r="A44" s="43"/>
      <c r="B44" s="557" t="s">
        <v>72</v>
      </c>
      <c r="C44" s="557"/>
      <c r="D44" s="280">
        <v>61.293128556910744</v>
      </c>
      <c r="E44" s="281"/>
      <c r="F44" s="282">
        <v>34.479273578152103</v>
      </c>
      <c r="G44" s="280">
        <v>4.7019173734571851</v>
      </c>
      <c r="H44" s="281"/>
      <c r="I44" s="282">
        <v>0.59690104440115888</v>
      </c>
      <c r="J44" s="280">
        <v>0</v>
      </c>
      <c r="K44" s="281"/>
      <c r="L44" s="282">
        <v>0</v>
      </c>
      <c r="M44" s="280">
        <v>66.186134507686717</v>
      </c>
      <c r="N44" s="281">
        <v>47.64561356114698</v>
      </c>
      <c r="O44" s="282">
        <v>35.076174321663849</v>
      </c>
      <c r="P44" s="3"/>
      <c r="Q44" s="263">
        <v>3.7946499265780176</v>
      </c>
      <c r="R44" s="264"/>
      <c r="S44" s="265">
        <v>0.92797177002869313</v>
      </c>
      <c r="T44" s="263">
        <v>153.80599741326623</v>
      </c>
      <c r="U44" s="264"/>
      <c r="V44" s="265">
        <v>50.417915046739807</v>
      </c>
      <c r="W44" s="263">
        <v>0</v>
      </c>
      <c r="X44" s="264"/>
      <c r="Y44" s="265">
        <v>0</v>
      </c>
      <c r="Z44" s="263">
        <v>8.6713443519711575</v>
      </c>
      <c r="AA44" s="264">
        <v>0.15537463382223912</v>
      </c>
      <c r="AB44" s="265">
        <v>1.4962161835106766</v>
      </c>
    </row>
    <row r="45" spans="1:29" ht="6" customHeight="1" x14ac:dyDescent="0.25">
      <c r="A45" s="43"/>
      <c r="B45" s="348"/>
      <c r="C45" s="348"/>
      <c r="D45" s="66"/>
      <c r="E45" s="66"/>
      <c r="F45" s="66"/>
      <c r="G45" s="66"/>
      <c r="H45" s="66"/>
      <c r="I45" s="66"/>
      <c r="J45" s="66"/>
      <c r="K45" s="66"/>
      <c r="L45" s="66"/>
      <c r="M45" s="66"/>
      <c r="N45" s="66"/>
      <c r="O45" s="66"/>
      <c r="P45" s="3"/>
      <c r="Q45" s="63"/>
      <c r="R45" s="63"/>
      <c r="S45" s="63"/>
      <c r="T45" s="63"/>
      <c r="U45" s="63"/>
      <c r="V45" s="63"/>
      <c r="W45" s="63"/>
      <c r="X45" s="63"/>
      <c r="Y45" s="63"/>
      <c r="Z45" s="63"/>
      <c r="AA45" s="63"/>
      <c r="AB45" s="63"/>
    </row>
    <row r="46" spans="1:29" ht="18" customHeight="1" x14ac:dyDescent="0.25">
      <c r="A46" s="43"/>
      <c r="B46" s="551" t="s">
        <v>49</v>
      </c>
      <c r="C46" s="551"/>
      <c r="D46" s="294">
        <v>123.61294409771767</v>
      </c>
      <c r="E46" s="295"/>
      <c r="F46" s="296">
        <v>46.17403647064684</v>
      </c>
      <c r="G46" s="294">
        <v>11.116530093422446</v>
      </c>
      <c r="H46" s="295"/>
      <c r="I46" s="296">
        <v>1.6227216312245929</v>
      </c>
      <c r="J46" s="294">
        <v>0</v>
      </c>
      <c r="K46" s="295"/>
      <c r="L46" s="296">
        <v>0</v>
      </c>
      <c r="M46" s="294">
        <v>135.08684680172669</v>
      </c>
      <c r="N46" s="295">
        <v>79.389304141607411</v>
      </c>
      <c r="O46" s="296">
        <v>47.796759134701247</v>
      </c>
      <c r="P46" s="3"/>
      <c r="Q46" s="288">
        <v>-6.2047303752485368</v>
      </c>
      <c r="R46" s="289"/>
      <c r="S46" s="290">
        <v>-1.2827354870562011</v>
      </c>
      <c r="T46" s="288">
        <v>18.742620115773271</v>
      </c>
      <c r="U46" s="289"/>
      <c r="V46" s="290">
        <v>7.4256752062506166</v>
      </c>
      <c r="W46" s="288">
        <v>0</v>
      </c>
      <c r="X46" s="289"/>
      <c r="Y46" s="290">
        <v>0</v>
      </c>
      <c r="Z46" s="288">
        <v>-4.2969214432577729</v>
      </c>
      <c r="AA46" s="289">
        <v>-1.3038260704096469</v>
      </c>
      <c r="AB46" s="290">
        <v>-1.0103571091394268</v>
      </c>
    </row>
    <row r="47" spans="1:29" ht="18" customHeight="1" x14ac:dyDescent="0.25">
      <c r="A47" s="43"/>
      <c r="B47" s="554" t="s">
        <v>50</v>
      </c>
      <c r="C47" s="554"/>
      <c r="D47" s="179">
        <v>133.72004299361478</v>
      </c>
      <c r="E47" s="65"/>
      <c r="F47" s="180">
        <v>46.942347953641871</v>
      </c>
      <c r="G47" s="179">
        <v>12.767968104593965</v>
      </c>
      <c r="H47" s="65"/>
      <c r="I47" s="180">
        <v>1.2622274972649228</v>
      </c>
      <c r="J47" s="179">
        <v>0</v>
      </c>
      <c r="K47" s="65"/>
      <c r="L47" s="180">
        <v>0</v>
      </c>
      <c r="M47" s="179">
        <v>148.49329822894211</v>
      </c>
      <c r="N47" s="65">
        <v>83.583720823310998</v>
      </c>
      <c r="O47" s="180">
        <v>48.204576492582433</v>
      </c>
      <c r="P47" s="3"/>
      <c r="Q47" s="174">
        <v>-7.3436943286395655</v>
      </c>
      <c r="R47" s="64"/>
      <c r="S47" s="175">
        <v>1.1505732850918728</v>
      </c>
      <c r="T47" s="174">
        <v>23.203490206554019</v>
      </c>
      <c r="U47" s="64"/>
      <c r="V47" s="175">
        <v>3.4980715350185405</v>
      </c>
      <c r="W47" s="174">
        <v>0</v>
      </c>
      <c r="X47" s="64"/>
      <c r="Y47" s="175">
        <v>0</v>
      </c>
      <c r="Z47" s="174">
        <v>-4.0007067105759226</v>
      </c>
      <c r="AA47" s="64">
        <v>-0.40509203008683226</v>
      </c>
      <c r="AB47" s="175">
        <v>1.210709254956134</v>
      </c>
    </row>
    <row r="48" spans="1:29" ht="18" customHeight="1" x14ac:dyDescent="0.25">
      <c r="A48" s="43"/>
      <c r="B48" s="555" t="s">
        <v>73</v>
      </c>
      <c r="C48" s="555"/>
      <c r="D48" s="273">
        <v>128.61585677765069</v>
      </c>
      <c r="E48" s="274"/>
      <c r="F48" s="275">
        <v>46.558186054843141</v>
      </c>
      <c r="G48" s="273">
        <v>11.933975361477286</v>
      </c>
      <c r="H48" s="274"/>
      <c r="I48" s="275">
        <v>1.4424774532696107</v>
      </c>
      <c r="J48" s="273">
        <v>0</v>
      </c>
      <c r="K48" s="274"/>
      <c r="L48" s="275">
        <v>0</v>
      </c>
      <c r="M48" s="273">
        <v>141.7900725153344</v>
      </c>
      <c r="N48" s="274">
        <v>81.486512482459204</v>
      </c>
      <c r="O48" s="275">
        <v>48.000664545365339</v>
      </c>
      <c r="P48" s="3"/>
      <c r="Q48" s="176">
        <v>-6.8367309676149448</v>
      </c>
      <c r="R48" s="177"/>
      <c r="S48" s="178">
        <v>-7.0869731259702681E-2</v>
      </c>
      <c r="T48" s="176">
        <v>21.002404137562582</v>
      </c>
      <c r="U48" s="177"/>
      <c r="V48" s="178">
        <v>5.6713546880719479</v>
      </c>
      <c r="W48" s="176">
        <v>0</v>
      </c>
      <c r="X48" s="177"/>
      <c r="Y48" s="178">
        <v>0</v>
      </c>
      <c r="Z48" s="176">
        <v>-4.1420405544987462</v>
      </c>
      <c r="AA48" s="177">
        <v>-0.84492934503082706</v>
      </c>
      <c r="AB48" s="178">
        <v>9.2563850188931512E-2</v>
      </c>
    </row>
    <row r="49" spans="1:29" ht="6" customHeight="1" x14ac:dyDescent="0.25">
      <c r="A49" s="43"/>
      <c r="B49" s="348"/>
      <c r="C49" s="348"/>
      <c r="D49" s="66"/>
      <c r="E49" s="66"/>
      <c r="F49" s="66"/>
      <c r="G49" s="66"/>
      <c r="H49" s="66"/>
      <c r="I49" s="66"/>
      <c r="J49" s="66"/>
      <c r="K49" s="66"/>
      <c r="L49" s="66"/>
      <c r="M49" s="66"/>
      <c r="N49" s="66"/>
      <c r="O49" s="66"/>
      <c r="P49" s="3"/>
      <c r="Q49" s="63"/>
      <c r="R49" s="63"/>
      <c r="S49" s="63"/>
      <c r="T49" s="63"/>
      <c r="U49" s="63"/>
      <c r="V49" s="63"/>
      <c r="W49" s="63"/>
      <c r="X49" s="63"/>
      <c r="Y49" s="63"/>
      <c r="Z49" s="63"/>
      <c r="AA49" s="63"/>
      <c r="AB49" s="63"/>
    </row>
    <row r="50" spans="1:29" ht="18" customHeight="1" x14ac:dyDescent="0.25">
      <c r="A50" s="43"/>
      <c r="B50" s="553" t="s">
        <v>12</v>
      </c>
      <c r="C50" s="553"/>
      <c r="D50" s="291">
        <v>80.910667617011171</v>
      </c>
      <c r="E50" s="292"/>
      <c r="F50" s="293">
        <v>37.943351139299153</v>
      </c>
      <c r="G50" s="291">
        <v>6.758553100498931</v>
      </c>
      <c r="H50" s="292"/>
      <c r="I50" s="293">
        <v>0.80550937984308635</v>
      </c>
      <c r="J50" s="291">
        <v>0</v>
      </c>
      <c r="K50" s="292"/>
      <c r="L50" s="293">
        <v>0</v>
      </c>
      <c r="M50" s="291">
        <v>87.6692207175101</v>
      </c>
      <c r="N50" s="292">
        <v>57.26286324102503</v>
      </c>
      <c r="O50" s="293">
        <v>38.748860519142241</v>
      </c>
      <c r="P50" s="3"/>
      <c r="Q50" s="285">
        <v>-0.79842990271898695</v>
      </c>
      <c r="R50" s="286"/>
      <c r="S50" s="287">
        <v>1.0260079479145128</v>
      </c>
      <c r="T50" s="285">
        <v>63.430173339577713</v>
      </c>
      <c r="U50" s="286"/>
      <c r="V50" s="287">
        <v>-1.5654022538425099</v>
      </c>
      <c r="W50" s="285">
        <v>0</v>
      </c>
      <c r="X50" s="286"/>
      <c r="Y50" s="287">
        <v>0</v>
      </c>
      <c r="Z50" s="285">
        <v>2.3010064820558873</v>
      </c>
      <c r="AA50" s="286">
        <v>-0.29614155678613946</v>
      </c>
      <c r="AB50" s="287">
        <v>0.97074988670093354</v>
      </c>
    </row>
    <row r="51" spans="1:29" ht="15" customHeight="1" x14ac:dyDescent="0.2">
      <c r="B51" s="31"/>
      <c r="C51"/>
      <c r="D51" s="41"/>
      <c r="E51" s="41"/>
      <c r="F51" s="41"/>
      <c r="G51" s="41"/>
      <c r="H51" s="41"/>
      <c r="I51" s="41"/>
      <c r="J51" s="41"/>
      <c r="K51" s="41"/>
      <c r="L51" s="41"/>
      <c r="M51" s="41"/>
      <c r="N51" s="41"/>
      <c r="O51" s="41"/>
      <c r="P51" s="3"/>
      <c r="Q51" s="3"/>
      <c r="R51" s="3"/>
      <c r="S51" s="3"/>
      <c r="T51" s="3"/>
      <c r="U51" s="3"/>
      <c r="V51" s="3"/>
      <c r="W51" s="3"/>
      <c r="X51" s="3"/>
      <c r="Y51" s="3"/>
      <c r="Z51" s="3"/>
      <c r="AA51" s="3"/>
      <c r="AB51" s="3"/>
    </row>
    <row r="52" spans="1:29" ht="39.950000000000003" customHeight="1" x14ac:dyDescent="0.2">
      <c r="B52" s="547" t="s">
        <v>106</v>
      </c>
      <c r="C52" s="547"/>
      <c r="D52" s="547"/>
      <c r="E52" s="547"/>
      <c r="F52" s="547"/>
      <c r="G52" s="547"/>
      <c r="H52" s="547"/>
      <c r="I52" s="547"/>
      <c r="J52" s="547"/>
      <c r="K52" s="547"/>
      <c r="L52" s="547"/>
      <c r="M52" s="547"/>
      <c r="N52" s="547"/>
      <c r="O52" s="547"/>
      <c r="P52" s="547"/>
      <c r="Q52" s="547"/>
      <c r="R52" s="547"/>
      <c r="S52" s="547"/>
      <c r="T52" s="547"/>
      <c r="U52" s="547"/>
      <c r="V52" s="547"/>
      <c r="W52" s="547"/>
      <c r="X52" s="547"/>
      <c r="Y52" s="547"/>
      <c r="Z52" s="547"/>
      <c r="AA52" s="547"/>
      <c r="AB52" s="547"/>
    </row>
    <row r="54" spans="1:29" x14ac:dyDescent="0.2">
      <c r="A54" s="151"/>
      <c r="B54" s="151"/>
      <c r="C54" s="151"/>
      <c r="D54" s="151"/>
      <c r="E54" s="151"/>
      <c r="F54" s="151"/>
      <c r="G54" s="151"/>
      <c r="H54" s="151"/>
      <c r="I54" s="151"/>
      <c r="J54" s="151"/>
      <c r="K54" s="151"/>
      <c r="L54" s="151"/>
      <c r="M54" s="151"/>
      <c r="N54" s="151"/>
      <c r="O54" s="151"/>
      <c r="P54" s="151"/>
      <c r="Q54" s="151"/>
      <c r="R54" s="151"/>
      <c r="S54" s="151"/>
      <c r="T54" s="151"/>
      <c r="U54" s="151"/>
      <c r="V54" s="151"/>
      <c r="W54" s="151"/>
      <c r="X54" s="151"/>
      <c r="Y54" s="151"/>
      <c r="Z54" s="151"/>
      <c r="AA54" s="151"/>
      <c r="AB54" s="151"/>
      <c r="AC54" s="151"/>
    </row>
    <row r="55" spans="1:29" x14ac:dyDescent="0.2">
      <c r="A55" s="151"/>
      <c r="B55" s="151"/>
      <c r="C55" s="151"/>
      <c r="D55" s="151"/>
      <c r="E55" s="151"/>
      <c r="F55" s="151"/>
      <c r="G55" s="151"/>
      <c r="H55" s="151"/>
      <c r="I55" s="151"/>
      <c r="J55" s="151"/>
      <c r="K55" s="151"/>
      <c r="L55" s="151"/>
      <c r="M55" s="151"/>
      <c r="N55" s="151"/>
      <c r="O55" s="151"/>
      <c r="P55" s="151"/>
      <c r="Q55" s="151"/>
      <c r="R55" s="151"/>
      <c r="S55" s="151"/>
      <c r="T55" s="151"/>
      <c r="U55" s="151"/>
      <c r="V55" s="151"/>
      <c r="W55" s="151"/>
      <c r="X55" s="151"/>
      <c r="Y55" s="151"/>
      <c r="Z55" s="151"/>
      <c r="AA55" s="151"/>
      <c r="AB55" s="151"/>
      <c r="AC55" s="151"/>
    </row>
    <row r="56" spans="1:29" x14ac:dyDescent="0.2">
      <c r="A56" s="151"/>
      <c r="B56" s="151"/>
      <c r="C56" s="151"/>
      <c r="D56" s="151"/>
      <c r="E56" s="151"/>
      <c r="F56" s="151"/>
      <c r="G56" s="151"/>
      <c r="H56" s="151"/>
      <c r="I56" s="151"/>
      <c r="J56" s="151"/>
      <c r="K56" s="151"/>
      <c r="L56" s="151"/>
      <c r="M56" s="151"/>
      <c r="N56" s="151"/>
      <c r="O56" s="151"/>
      <c r="P56" s="151"/>
      <c r="Q56" s="151"/>
      <c r="R56" s="151"/>
      <c r="S56" s="151"/>
      <c r="T56" s="151"/>
      <c r="U56" s="151"/>
      <c r="V56" s="151"/>
      <c r="W56" s="151"/>
      <c r="X56" s="151"/>
      <c r="Y56" s="151"/>
      <c r="Z56" s="151"/>
      <c r="AA56" s="151"/>
      <c r="AB56" s="151"/>
      <c r="AC56" s="151"/>
    </row>
    <row r="57" spans="1:29" x14ac:dyDescent="0.2">
      <c r="A57" s="151"/>
      <c r="B57" s="151"/>
      <c r="C57" s="151"/>
      <c r="D57" s="151"/>
      <c r="E57" s="151"/>
      <c r="F57" s="151"/>
      <c r="G57" s="151"/>
      <c r="H57" s="151"/>
      <c r="I57" s="151"/>
      <c r="J57" s="151"/>
      <c r="K57" s="151"/>
      <c r="L57" s="151"/>
      <c r="M57" s="151"/>
      <c r="N57" s="151"/>
      <c r="O57" s="151"/>
      <c r="P57" s="151"/>
      <c r="Q57" s="151"/>
      <c r="R57" s="151"/>
      <c r="S57" s="151"/>
      <c r="T57" s="151"/>
      <c r="U57" s="151"/>
      <c r="V57" s="151"/>
      <c r="W57" s="151"/>
      <c r="X57" s="151"/>
      <c r="Y57" s="151"/>
      <c r="Z57" s="151"/>
      <c r="AA57" s="151"/>
      <c r="AB57" s="151"/>
      <c r="AC57" s="151"/>
    </row>
    <row r="58" spans="1:29" x14ac:dyDescent="0.2">
      <c r="A58" s="151"/>
      <c r="B58" s="151"/>
      <c r="C58" s="151"/>
      <c r="D58" s="151"/>
      <c r="E58" s="151"/>
      <c r="F58" s="151"/>
      <c r="G58" s="151"/>
      <c r="H58" s="151"/>
      <c r="I58" s="151"/>
      <c r="J58" s="151"/>
      <c r="K58" s="151"/>
      <c r="L58" s="151"/>
      <c r="M58" s="151"/>
      <c r="N58" s="151"/>
      <c r="O58" s="151"/>
      <c r="P58" s="151"/>
      <c r="Q58" s="151"/>
      <c r="R58" s="151"/>
      <c r="S58" s="151"/>
      <c r="T58" s="151"/>
      <c r="U58" s="151"/>
      <c r="V58" s="151"/>
      <c r="W58" s="151"/>
      <c r="X58" s="151"/>
      <c r="Y58" s="151"/>
      <c r="Z58" s="151"/>
      <c r="AA58" s="151"/>
      <c r="AB58" s="151"/>
      <c r="AC58" s="151"/>
    </row>
    <row r="59" spans="1:29" x14ac:dyDescent="0.2">
      <c r="A59" s="151"/>
      <c r="B59" s="151"/>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row>
    <row r="60" spans="1:29" x14ac:dyDescent="0.2">
      <c r="A60" s="151"/>
      <c r="B60" s="151"/>
      <c r="C60" s="151"/>
      <c r="D60" s="151"/>
      <c r="E60" s="151"/>
      <c r="F60" s="151"/>
      <c r="G60" s="151"/>
      <c r="H60" s="151"/>
      <c r="I60" s="151"/>
      <c r="J60" s="151"/>
      <c r="K60" s="151"/>
      <c r="L60" s="151"/>
      <c r="M60" s="151"/>
      <c r="N60" s="151"/>
      <c r="O60" s="151"/>
      <c r="P60" s="151"/>
      <c r="Q60" s="151"/>
      <c r="R60" s="151"/>
      <c r="S60" s="151"/>
      <c r="T60" s="151"/>
      <c r="U60" s="151"/>
      <c r="V60" s="151"/>
      <c r="W60" s="151"/>
      <c r="X60" s="151"/>
      <c r="Y60" s="151"/>
      <c r="Z60" s="151"/>
      <c r="AA60" s="151"/>
      <c r="AB60" s="151"/>
      <c r="AC60" s="151"/>
    </row>
    <row r="61" spans="1:29" x14ac:dyDescent="0.2">
      <c r="A61" s="151"/>
      <c r="B61" s="151"/>
      <c r="C61" s="151"/>
      <c r="D61" s="151"/>
      <c r="E61" s="151"/>
      <c r="F61" s="151"/>
      <c r="G61" s="151"/>
      <c r="H61" s="151"/>
      <c r="I61" s="151"/>
      <c r="J61" s="151"/>
      <c r="K61" s="151"/>
      <c r="L61" s="151"/>
      <c r="M61" s="151"/>
      <c r="N61" s="151"/>
      <c r="O61" s="151"/>
      <c r="P61" s="151"/>
      <c r="Q61" s="151"/>
      <c r="R61" s="151"/>
      <c r="S61" s="151"/>
      <c r="T61" s="151"/>
      <c r="U61" s="151"/>
      <c r="V61" s="151"/>
      <c r="W61" s="151"/>
      <c r="X61" s="151"/>
      <c r="Y61" s="151"/>
      <c r="Z61" s="151"/>
      <c r="AA61" s="151"/>
      <c r="AB61" s="151"/>
      <c r="AC61" s="151"/>
    </row>
    <row r="62" spans="1:29" x14ac:dyDescent="0.2">
      <c r="A62" s="151"/>
      <c r="B62" s="151"/>
      <c r="C62" s="151"/>
      <c r="D62" s="151"/>
      <c r="E62" s="151"/>
      <c r="F62" s="151"/>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row>
    <row r="63" spans="1:29" x14ac:dyDescent="0.2">
      <c r="A63" s="151"/>
      <c r="B63" s="151"/>
      <c r="C63" s="151"/>
      <c r="D63" s="151"/>
      <c r="E63" s="151"/>
      <c r="F63" s="151"/>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row>
    <row r="64" spans="1:29" x14ac:dyDescent="0.2">
      <c r="A64" s="151"/>
      <c r="B64" s="151"/>
      <c r="C64" s="151"/>
      <c r="D64" s="151"/>
      <c r="E64" s="151"/>
      <c r="F64" s="151"/>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row>
    <row r="65" s="151" customFormat="1" x14ac:dyDescent="0.2"/>
    <row r="66" s="151" customFormat="1" x14ac:dyDescent="0.2"/>
    <row r="67" s="151" customFormat="1" x14ac:dyDescent="0.2"/>
    <row r="68" s="151" customFormat="1" x14ac:dyDescent="0.2"/>
    <row r="69" s="151" customFormat="1" x14ac:dyDescent="0.2"/>
    <row r="70" s="151" customFormat="1" x14ac:dyDescent="0.2"/>
    <row r="71" s="151" customFormat="1" x14ac:dyDescent="0.2"/>
    <row r="72" s="151" customFormat="1" x14ac:dyDescent="0.2"/>
    <row r="73" s="151" customFormat="1" x14ac:dyDescent="0.2"/>
    <row r="74" s="151" customFormat="1" x14ac:dyDescent="0.2"/>
    <row r="75" s="151" customFormat="1" x14ac:dyDescent="0.2"/>
    <row r="76" s="151" customFormat="1" x14ac:dyDescent="0.2"/>
    <row r="77" s="151" customFormat="1" x14ac:dyDescent="0.2"/>
    <row r="78" s="151" customFormat="1" x14ac:dyDescent="0.2"/>
    <row r="79" s="151" customFormat="1" x14ac:dyDescent="0.2"/>
    <row r="80" s="151" customFormat="1" x14ac:dyDescent="0.2"/>
    <row r="81" s="151" customFormat="1" x14ac:dyDescent="0.2"/>
    <row r="82" s="151" customFormat="1" x14ac:dyDescent="0.2"/>
    <row r="83" s="151" customFormat="1" x14ac:dyDescent="0.2"/>
    <row r="84" s="151" customFormat="1" x14ac:dyDescent="0.2"/>
    <row r="85" s="151" customFormat="1" x14ac:dyDescent="0.2"/>
    <row r="86" s="151" customFormat="1" x14ac:dyDescent="0.2"/>
    <row r="87" s="151" customFormat="1" x14ac:dyDescent="0.2"/>
    <row r="88" s="151" customFormat="1" x14ac:dyDescent="0.2"/>
    <row r="89" s="151" customFormat="1" x14ac:dyDescent="0.2"/>
    <row r="90" s="151" customFormat="1" x14ac:dyDescent="0.2"/>
    <row r="91" s="151" customFormat="1" x14ac:dyDescent="0.2"/>
    <row r="92" s="151" customFormat="1" x14ac:dyDescent="0.2"/>
    <row r="93" s="151" customFormat="1" x14ac:dyDescent="0.2"/>
    <row r="94" s="151" customFormat="1" x14ac:dyDescent="0.2"/>
  </sheetData>
  <mergeCells count="49">
    <mergeCell ref="B43:C43"/>
    <mergeCell ref="B41:C41"/>
    <mergeCell ref="B27:C27"/>
    <mergeCell ref="Q24:AB24"/>
    <mergeCell ref="B36:C36"/>
    <mergeCell ref="B39:C39"/>
    <mergeCell ref="B40:C40"/>
    <mergeCell ref="B42:C42"/>
    <mergeCell ref="Q38:AB38"/>
    <mergeCell ref="B28:C28"/>
    <mergeCell ref="B29:C29"/>
    <mergeCell ref="B30:C30"/>
    <mergeCell ref="B38:O38"/>
    <mergeCell ref="Q10:AB10"/>
    <mergeCell ref="B11:C11"/>
    <mergeCell ref="B12:C12"/>
    <mergeCell ref="B13:C13"/>
    <mergeCell ref="B20:C20"/>
    <mergeCell ref="B16:C16"/>
    <mergeCell ref="B14:C14"/>
    <mergeCell ref="B50:C50"/>
    <mergeCell ref="B44:C44"/>
    <mergeCell ref="B46:C46"/>
    <mergeCell ref="B47:C47"/>
    <mergeCell ref="B48:C48"/>
    <mergeCell ref="B22:C22"/>
    <mergeCell ref="B33:C33"/>
    <mergeCell ref="B34:C34"/>
    <mergeCell ref="B32:C32"/>
    <mergeCell ref="B19:C19"/>
    <mergeCell ref="B25:C25"/>
    <mergeCell ref="B26:C26"/>
    <mergeCell ref="B24:O24"/>
    <mergeCell ref="B52:AB52"/>
    <mergeCell ref="R3:AB3"/>
    <mergeCell ref="Q6:AB6"/>
    <mergeCell ref="D6:O6"/>
    <mergeCell ref="Q7:S7"/>
    <mergeCell ref="T7:V7"/>
    <mergeCell ref="W7:Y7"/>
    <mergeCell ref="Z7:AB7"/>
    <mergeCell ref="D7:F7"/>
    <mergeCell ref="M7:O7"/>
    <mergeCell ref="J7:L7"/>
    <mergeCell ref="G7:I7"/>
    <mergeCell ref="B8:C8"/>
    <mergeCell ref="B18:C18"/>
    <mergeCell ref="B10:O10"/>
    <mergeCell ref="B15:C15"/>
  </mergeCells>
  <phoneticPr fontId="0" type="noConversion"/>
  <printOptions horizontalCentered="1" verticalCentered="1"/>
  <pageMargins left="0.25" right="0.25" top="0.25" bottom="0.25" header="0" footer="0"/>
  <pageSetup scale="67" orientation="landscape" r:id="rId1"/>
  <headerFooter alignWithMargins="0"/>
  <rowBreaks count="1" manualBreakCount="1">
    <brk id="54" max="16383" man="1"/>
  </rowBreaks>
  <colBreaks count="1" manualBreakCount="1">
    <brk id="30"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4">
    <pageSetUpPr fitToPage="1"/>
  </sheetPr>
  <dimension ref="A1:AW86"/>
  <sheetViews>
    <sheetView showGridLines="0" zoomScale="75" workbookViewId="0"/>
  </sheetViews>
  <sheetFormatPr defaultRowHeight="12.75" x14ac:dyDescent="0.2"/>
  <cols>
    <col min="1" max="1" width="1.7109375" customWidth="1"/>
    <col min="2" max="2" width="6.7109375" customWidth="1"/>
    <col min="3" max="3" width="6.7109375" style="23" customWidth="1"/>
    <col min="4" max="15" width="8.7109375" customWidth="1"/>
    <col min="16" max="16" width="1.42578125" customWidth="1"/>
    <col min="17" max="28" width="7.7109375" customWidth="1"/>
    <col min="29" max="29" width="1.42578125" customWidth="1"/>
    <col min="30" max="33" width="7.7109375" customWidth="1"/>
    <col min="34" max="34" width="1.7109375" customWidth="1"/>
    <col min="35" max="49" width="9.140625" style="151" customWidth="1"/>
  </cols>
  <sheetData>
    <row r="1" spans="1:33" ht="39.950000000000003" customHeight="1" x14ac:dyDescent="0.2">
      <c r="B1" s="365" t="s">
        <v>122</v>
      </c>
      <c r="AD1" s="3"/>
      <c r="AG1" s="386"/>
    </row>
    <row r="2" spans="1:33" ht="21" customHeight="1" x14ac:dyDescent="0.2">
      <c r="B2" s="8" t="s">
        <v>130</v>
      </c>
    </row>
    <row r="3" spans="1:33" ht="21" customHeight="1" x14ac:dyDescent="0.2">
      <c r="B3" s="8" t="s">
        <v>131</v>
      </c>
      <c r="U3" s="558" t="s">
        <v>202</v>
      </c>
      <c r="V3" s="558"/>
      <c r="W3" s="558"/>
      <c r="X3" s="558"/>
      <c r="Y3" s="558"/>
      <c r="Z3" s="558"/>
      <c r="AA3" s="558"/>
      <c r="AB3" s="558"/>
      <c r="AC3" s="558"/>
      <c r="AD3" s="558"/>
      <c r="AE3" s="558"/>
      <c r="AF3" s="558"/>
      <c r="AG3" s="558"/>
    </row>
    <row r="4" spans="1:33" ht="21" customHeight="1" x14ac:dyDescent="0.2">
      <c r="B4" s="142" t="s">
        <v>132</v>
      </c>
      <c r="C4" s="3"/>
      <c r="D4" s="3"/>
      <c r="E4" s="3"/>
      <c r="F4" s="3"/>
      <c r="G4" s="3"/>
      <c r="H4" s="143"/>
      <c r="I4" s="143"/>
      <c r="J4" s="143"/>
      <c r="K4" s="143"/>
      <c r="L4" s="143"/>
      <c r="M4" s="143"/>
      <c r="N4" s="143"/>
      <c r="O4" s="143"/>
      <c r="P4" s="143"/>
      <c r="Q4" s="143"/>
      <c r="R4" s="143"/>
      <c r="S4" s="143"/>
      <c r="T4" s="143"/>
      <c r="U4" s="143"/>
      <c r="V4" s="143"/>
      <c r="W4" s="143"/>
      <c r="AC4" s="143"/>
    </row>
    <row r="5" spans="1:33" ht="24.95" customHeight="1" x14ac:dyDescent="0.2"/>
    <row r="6" spans="1:33" ht="24.95" customHeight="1" x14ac:dyDescent="0.25">
      <c r="D6" s="559" t="s">
        <v>78</v>
      </c>
      <c r="E6" s="559"/>
      <c r="F6" s="559"/>
      <c r="G6" s="559"/>
      <c r="H6" s="559"/>
      <c r="I6" s="559"/>
      <c r="J6" s="559"/>
      <c r="K6" s="559"/>
      <c r="L6" s="559"/>
      <c r="M6" s="559"/>
      <c r="N6" s="559"/>
      <c r="O6" s="542"/>
      <c r="Q6" s="559" t="s">
        <v>68</v>
      </c>
      <c r="R6" s="559"/>
      <c r="S6" s="559"/>
      <c r="T6" s="559"/>
      <c r="U6" s="559"/>
      <c r="V6" s="559"/>
      <c r="W6" s="559"/>
      <c r="X6" s="559"/>
      <c r="Y6" s="559"/>
      <c r="Z6" s="559"/>
      <c r="AA6" s="559"/>
      <c r="AB6" s="542"/>
      <c r="AD6" s="559" t="s">
        <v>74</v>
      </c>
      <c r="AE6" s="559"/>
      <c r="AF6" s="559"/>
      <c r="AG6" s="542"/>
    </row>
    <row r="7" spans="1:33" ht="24.95" customHeight="1" x14ac:dyDescent="0.25">
      <c r="D7" s="560" t="s">
        <v>20</v>
      </c>
      <c r="E7" s="560"/>
      <c r="F7" s="539"/>
      <c r="G7" s="560" t="s">
        <v>18</v>
      </c>
      <c r="H7" s="560"/>
      <c r="I7" s="539"/>
      <c r="J7" s="560" t="s">
        <v>17</v>
      </c>
      <c r="K7" s="560"/>
      <c r="L7" s="539"/>
      <c r="M7" s="560" t="s">
        <v>85</v>
      </c>
      <c r="N7" s="560"/>
      <c r="O7" s="539"/>
      <c r="Q7" s="560" t="s">
        <v>20</v>
      </c>
      <c r="R7" s="560"/>
      <c r="S7" s="539"/>
      <c r="T7" s="560" t="s">
        <v>18</v>
      </c>
      <c r="U7" s="560"/>
      <c r="V7" s="539"/>
      <c r="W7" s="560" t="s">
        <v>17</v>
      </c>
      <c r="X7" s="560"/>
      <c r="Y7" s="539"/>
      <c r="Z7" s="560" t="s">
        <v>85</v>
      </c>
      <c r="AA7" s="560"/>
      <c r="AB7" s="539"/>
      <c r="AD7" s="560" t="s">
        <v>75</v>
      </c>
      <c r="AE7" s="560"/>
      <c r="AF7" s="560"/>
      <c r="AG7" s="539"/>
    </row>
    <row r="8" spans="1:33" ht="30" customHeight="1" x14ac:dyDescent="0.25">
      <c r="A8" s="42"/>
      <c r="B8" s="462" t="s">
        <v>41</v>
      </c>
      <c r="C8" s="460"/>
      <c r="D8" s="250" t="s">
        <v>25</v>
      </c>
      <c r="E8" s="251" t="s">
        <v>15</v>
      </c>
      <c r="F8" s="252" t="s">
        <v>203</v>
      </c>
      <c r="G8" s="250" t="s">
        <v>25</v>
      </c>
      <c r="H8" s="251" t="s">
        <v>15</v>
      </c>
      <c r="I8" s="252" t="s">
        <v>203</v>
      </c>
      <c r="J8" s="250" t="s">
        <v>25</v>
      </c>
      <c r="K8" s="251" t="s">
        <v>15</v>
      </c>
      <c r="L8" s="252" t="s">
        <v>203</v>
      </c>
      <c r="M8" s="250" t="s">
        <v>25</v>
      </c>
      <c r="N8" s="251" t="s">
        <v>15</v>
      </c>
      <c r="O8" s="252" t="s">
        <v>203</v>
      </c>
      <c r="P8" s="45"/>
      <c r="Q8" s="250" t="s">
        <v>25</v>
      </c>
      <c r="R8" s="251" t="s">
        <v>15</v>
      </c>
      <c r="S8" s="252" t="s">
        <v>203</v>
      </c>
      <c r="T8" s="250" t="s">
        <v>25</v>
      </c>
      <c r="U8" s="251" t="s">
        <v>15</v>
      </c>
      <c r="V8" s="252" t="s">
        <v>203</v>
      </c>
      <c r="W8" s="250" t="s">
        <v>25</v>
      </c>
      <c r="X8" s="251" t="s">
        <v>15</v>
      </c>
      <c r="Y8" s="252" t="s">
        <v>203</v>
      </c>
      <c r="Z8" s="250" t="s">
        <v>25</v>
      </c>
      <c r="AA8" s="251" t="s">
        <v>15</v>
      </c>
      <c r="AB8" s="252" t="s">
        <v>203</v>
      </c>
      <c r="AC8" s="45"/>
      <c r="AD8" s="250" t="s">
        <v>20</v>
      </c>
      <c r="AE8" s="251" t="s">
        <v>18</v>
      </c>
      <c r="AF8" s="251" t="s">
        <v>17</v>
      </c>
      <c r="AG8" s="252" t="s">
        <v>12</v>
      </c>
    </row>
    <row r="9" spans="1:33" ht="20.100000000000001" customHeight="1" x14ac:dyDescent="0.25">
      <c r="A9" s="42"/>
      <c r="B9" s="183">
        <v>2023</v>
      </c>
      <c r="C9" s="184" t="s">
        <v>140</v>
      </c>
      <c r="D9" s="266">
        <v>156.83779761904762</v>
      </c>
      <c r="E9" s="267">
        <v>111.25052480367745</v>
      </c>
      <c r="F9" s="268">
        <v>69.272028811524606</v>
      </c>
      <c r="G9" s="266"/>
      <c r="H9" s="267"/>
      <c r="I9" s="268">
        <v>49.404250558073151</v>
      </c>
      <c r="J9" s="266"/>
      <c r="K9" s="267"/>
      <c r="L9" s="268">
        <v>0.14830585142911659</v>
      </c>
      <c r="M9" s="266"/>
      <c r="N9" s="267"/>
      <c r="O9" s="268">
        <v>118.82458522102688</v>
      </c>
      <c r="P9" s="3"/>
      <c r="Q9" s="253">
        <v>8.3183713337708944</v>
      </c>
      <c r="R9" s="254">
        <v>-1.2658701397916856</v>
      </c>
      <c r="S9" s="255">
        <v>-0.42327015138214491</v>
      </c>
      <c r="T9" s="253"/>
      <c r="U9" s="254"/>
      <c r="V9" s="255">
        <v>0</v>
      </c>
      <c r="W9" s="253"/>
      <c r="X9" s="254"/>
      <c r="Y9" s="255">
        <v>24466.818020088103</v>
      </c>
      <c r="Z9" s="253"/>
      <c r="AA9" s="254"/>
      <c r="AB9" s="255">
        <v>70.805751596389896</v>
      </c>
      <c r="AC9" s="3"/>
      <c r="AD9" s="260" t="s">
        <v>142</v>
      </c>
      <c r="AE9" s="261"/>
      <c r="AF9" s="261"/>
      <c r="AG9" s="262"/>
    </row>
    <row r="10" spans="1:33" ht="20.100000000000001" customHeight="1" x14ac:dyDescent="0.25">
      <c r="A10" s="43"/>
      <c r="B10" s="185"/>
      <c r="C10" s="186" t="s">
        <v>144</v>
      </c>
      <c r="D10" s="179">
        <v>143.7732283464567</v>
      </c>
      <c r="E10" s="65">
        <v>105.40990176013099</v>
      </c>
      <c r="F10" s="180">
        <v>69.196875372623182</v>
      </c>
      <c r="G10" s="179"/>
      <c r="H10" s="65"/>
      <c r="I10" s="180">
        <v>58.951898890339095</v>
      </c>
      <c r="J10" s="179"/>
      <c r="K10" s="65"/>
      <c r="L10" s="180">
        <v>9.8653258588172737E-3</v>
      </c>
      <c r="M10" s="179"/>
      <c r="N10" s="65"/>
      <c r="O10" s="180">
        <v>128.1586395888211</v>
      </c>
      <c r="P10" s="3"/>
      <c r="Q10" s="174">
        <v>5.2403204770987308</v>
      </c>
      <c r="R10" s="64">
        <v>2.7420454996287837</v>
      </c>
      <c r="S10" s="175">
        <v>1.3056209922759312</v>
      </c>
      <c r="T10" s="174"/>
      <c r="U10" s="64"/>
      <c r="V10" s="175">
        <v>0</v>
      </c>
      <c r="W10" s="174"/>
      <c r="X10" s="64"/>
      <c r="Y10" s="175">
        <v>306.29259764351792</v>
      </c>
      <c r="Z10" s="174"/>
      <c r="AA10" s="64"/>
      <c r="AB10" s="175">
        <v>87.620163257628136</v>
      </c>
      <c r="AC10" s="3"/>
      <c r="AD10" s="174" t="s">
        <v>142</v>
      </c>
      <c r="AE10" s="64"/>
      <c r="AF10" s="64"/>
      <c r="AG10" s="175"/>
    </row>
    <row r="11" spans="1:33" ht="20.100000000000001" customHeight="1" x14ac:dyDescent="0.25">
      <c r="A11" s="43"/>
      <c r="B11" s="187"/>
      <c r="C11" s="188" t="s">
        <v>145</v>
      </c>
      <c r="D11" s="269">
        <v>166.44987146529564</v>
      </c>
      <c r="E11" s="66">
        <v>107.95035870864886</v>
      </c>
      <c r="F11" s="272">
        <v>71.594251620778039</v>
      </c>
      <c r="G11" s="269"/>
      <c r="H11" s="66"/>
      <c r="I11" s="272">
        <v>77.769888802726214</v>
      </c>
      <c r="J11" s="269"/>
      <c r="K11" s="66"/>
      <c r="L11" s="272">
        <v>1.2468118445326847E-3</v>
      </c>
      <c r="M11" s="269"/>
      <c r="N11" s="66"/>
      <c r="O11" s="272">
        <v>149.36538723534878</v>
      </c>
      <c r="P11" s="3"/>
      <c r="Q11" s="298">
        <v>5.7381661242489539</v>
      </c>
      <c r="R11" s="145">
        <v>-4.0071795398972094</v>
      </c>
      <c r="S11" s="299">
        <v>-1.6245587084105833</v>
      </c>
      <c r="T11" s="298"/>
      <c r="U11" s="145"/>
      <c r="V11" s="299">
        <v>0</v>
      </c>
      <c r="W11" s="298"/>
      <c r="X11" s="145"/>
      <c r="Y11" s="299">
        <v>-68.700138894131669</v>
      </c>
      <c r="Z11" s="298"/>
      <c r="AA11" s="145"/>
      <c r="AB11" s="299">
        <v>105.22711420187245</v>
      </c>
      <c r="AC11" s="3"/>
      <c r="AD11" s="256" t="s">
        <v>142</v>
      </c>
      <c r="AE11" s="63"/>
      <c r="AF11" s="63"/>
      <c r="AG11" s="257"/>
    </row>
    <row r="12" spans="1:33" ht="20.100000000000001" customHeight="1" x14ac:dyDescent="0.25">
      <c r="A12" s="43"/>
      <c r="B12" s="185"/>
      <c r="C12" s="186" t="s">
        <v>147</v>
      </c>
      <c r="D12" s="179">
        <v>162.25366403607666</v>
      </c>
      <c r="E12" s="65">
        <v>116.1421540800811</v>
      </c>
      <c r="F12" s="180">
        <v>77.194142984400116</v>
      </c>
      <c r="G12" s="179"/>
      <c r="H12" s="65"/>
      <c r="I12" s="180">
        <v>43.129610868165017</v>
      </c>
      <c r="J12" s="179"/>
      <c r="K12" s="65"/>
      <c r="L12" s="180">
        <v>4.0861911013297071E-4</v>
      </c>
      <c r="M12" s="179"/>
      <c r="N12" s="65"/>
      <c r="O12" s="180">
        <v>120.32416247167527</v>
      </c>
      <c r="P12" s="3"/>
      <c r="Q12" s="174">
        <v>8.7452430956723077</v>
      </c>
      <c r="R12" s="64">
        <v>-1.996231970729712</v>
      </c>
      <c r="S12" s="175">
        <v>3.0914710372330689</v>
      </c>
      <c r="T12" s="174"/>
      <c r="U12" s="64"/>
      <c r="V12" s="175">
        <v>0</v>
      </c>
      <c r="W12" s="174"/>
      <c r="X12" s="64"/>
      <c r="Y12" s="175">
        <v>-29.44702763610411</v>
      </c>
      <c r="Z12" s="174"/>
      <c r="AA12" s="64"/>
      <c r="AB12" s="175">
        <v>60.689638977776113</v>
      </c>
      <c r="AC12" s="3"/>
      <c r="AD12" s="174" t="s">
        <v>142</v>
      </c>
      <c r="AE12" s="64"/>
      <c r="AF12" s="64"/>
      <c r="AG12" s="175"/>
    </row>
    <row r="13" spans="1:33" ht="20.100000000000001" customHeight="1" x14ac:dyDescent="0.25">
      <c r="A13" s="43"/>
      <c r="B13" s="187"/>
      <c r="C13" s="188" t="s">
        <v>148</v>
      </c>
      <c r="D13" s="269">
        <v>154.36835748792271</v>
      </c>
      <c r="E13" s="66">
        <v>109.97664093428345</v>
      </c>
      <c r="F13" s="272">
        <v>71.78285012932875</v>
      </c>
      <c r="G13" s="269"/>
      <c r="H13" s="66"/>
      <c r="I13" s="272">
        <v>37.152685629595119</v>
      </c>
      <c r="J13" s="269"/>
      <c r="K13" s="66"/>
      <c r="L13" s="272">
        <v>6.8771023169615436E-4</v>
      </c>
      <c r="M13" s="269"/>
      <c r="N13" s="66"/>
      <c r="O13" s="272">
        <v>108.93622346915556</v>
      </c>
      <c r="P13" s="3"/>
      <c r="Q13" s="256">
        <v>2.3200323502454427</v>
      </c>
      <c r="R13" s="63">
        <v>-2.701057429377129</v>
      </c>
      <c r="S13" s="299">
        <v>-1.5716286673736746</v>
      </c>
      <c r="T13" s="256"/>
      <c r="U13" s="63"/>
      <c r="V13" s="299">
        <v>0</v>
      </c>
      <c r="W13" s="256"/>
      <c r="X13" s="63"/>
      <c r="Y13" s="299">
        <v>9.0949492179298819</v>
      </c>
      <c r="Z13" s="256"/>
      <c r="AA13" s="63"/>
      <c r="AB13" s="299">
        <v>49.371644552886643</v>
      </c>
      <c r="AC13" s="3"/>
      <c r="AD13" s="256" t="s">
        <v>142</v>
      </c>
      <c r="AE13" s="63"/>
      <c r="AF13" s="63"/>
      <c r="AG13" s="257"/>
    </row>
    <row r="14" spans="1:33" ht="20.100000000000001" customHeight="1" x14ac:dyDescent="0.25">
      <c r="A14" s="43"/>
      <c r="B14" s="185"/>
      <c r="C14" s="186" t="s">
        <v>149</v>
      </c>
      <c r="D14" s="179">
        <v>145.01925722145805</v>
      </c>
      <c r="E14" s="65">
        <v>103.29483971291866</v>
      </c>
      <c r="F14" s="180">
        <v>66.412661457065369</v>
      </c>
      <c r="G14" s="179"/>
      <c r="H14" s="65"/>
      <c r="I14" s="180">
        <v>131.68200041462467</v>
      </c>
      <c r="J14" s="179"/>
      <c r="K14" s="65"/>
      <c r="L14" s="180">
        <v>1.3477278972566661E-3</v>
      </c>
      <c r="M14" s="179"/>
      <c r="N14" s="65"/>
      <c r="O14" s="180">
        <v>198.09600959958729</v>
      </c>
      <c r="P14" s="3"/>
      <c r="Q14" s="174">
        <v>3.003369583738241</v>
      </c>
      <c r="R14" s="64">
        <v>1.5082213500031572</v>
      </c>
      <c r="S14" s="175">
        <v>-1.6369281177497517</v>
      </c>
      <c r="T14" s="174"/>
      <c r="U14" s="64"/>
      <c r="V14" s="175">
        <v>0</v>
      </c>
      <c r="W14" s="174"/>
      <c r="X14" s="64"/>
      <c r="Y14" s="175">
        <v>7.3872652078013408</v>
      </c>
      <c r="Z14" s="174"/>
      <c r="AA14" s="64"/>
      <c r="AB14" s="175">
        <v>193.39239565788131</v>
      </c>
      <c r="AC14" s="3"/>
      <c r="AD14" s="174" t="s">
        <v>142</v>
      </c>
      <c r="AE14" s="64"/>
      <c r="AF14" s="64"/>
      <c r="AG14" s="175"/>
    </row>
    <row r="15" spans="1:33" ht="20.100000000000001" customHeight="1" x14ac:dyDescent="0.25">
      <c r="A15" s="43"/>
      <c r="B15" s="187">
        <v>2024</v>
      </c>
      <c r="C15" s="188" t="s">
        <v>150</v>
      </c>
      <c r="D15" s="269">
        <v>149.07237813884785</v>
      </c>
      <c r="E15" s="66">
        <v>96.689980319803198</v>
      </c>
      <c r="F15" s="272">
        <v>64.71723471336847</v>
      </c>
      <c r="G15" s="269"/>
      <c r="H15" s="66"/>
      <c r="I15" s="272">
        <v>166.47749750620119</v>
      </c>
      <c r="J15" s="269"/>
      <c r="K15" s="66"/>
      <c r="L15" s="272">
        <v>1.8887664915304535E-3</v>
      </c>
      <c r="M15" s="269"/>
      <c r="N15" s="66"/>
      <c r="O15" s="272">
        <v>231.19662098606119</v>
      </c>
      <c r="P15" s="3"/>
      <c r="Q15" s="256">
        <v>3.5928703457223361</v>
      </c>
      <c r="R15" s="63">
        <v>-1.7110791774456868</v>
      </c>
      <c r="S15" s="299">
        <v>-0.11735116116086422</v>
      </c>
      <c r="T15" s="256"/>
      <c r="U15" s="63"/>
      <c r="V15" s="299">
        <v>274.40039566572153</v>
      </c>
      <c r="W15" s="256"/>
      <c r="X15" s="63"/>
      <c r="Y15" s="299">
        <v>-99.632384087579311</v>
      </c>
      <c r="Z15" s="256"/>
      <c r="AA15" s="63"/>
      <c r="AB15" s="299">
        <v>110.61499710923547</v>
      </c>
      <c r="AC15" s="3"/>
      <c r="AD15" s="256" t="s">
        <v>142</v>
      </c>
      <c r="AE15" s="63"/>
      <c r="AF15" s="63"/>
      <c r="AG15" s="257"/>
    </row>
    <row r="16" spans="1:33" ht="20.100000000000001" customHeight="1" x14ac:dyDescent="0.25">
      <c r="A16" s="43"/>
      <c r="B16" s="185"/>
      <c r="C16" s="186" t="s">
        <v>151</v>
      </c>
      <c r="D16" s="179">
        <v>166.6186046511628</v>
      </c>
      <c r="E16" s="65">
        <v>105.8352186086582</v>
      </c>
      <c r="F16" s="180">
        <v>67.68708156180395</v>
      </c>
      <c r="G16" s="179"/>
      <c r="H16" s="65"/>
      <c r="I16" s="180">
        <v>133.38467144736865</v>
      </c>
      <c r="J16" s="179"/>
      <c r="K16" s="65"/>
      <c r="L16" s="180">
        <v>1.7284897274015938E-3</v>
      </c>
      <c r="M16" s="179"/>
      <c r="N16" s="65"/>
      <c r="O16" s="180">
        <v>201.07348149890001</v>
      </c>
      <c r="P16" s="3"/>
      <c r="Q16" s="174">
        <v>1.5442043694253158</v>
      </c>
      <c r="R16" s="64">
        <v>0.99030557072269321</v>
      </c>
      <c r="S16" s="175">
        <v>0.20616366428777919</v>
      </c>
      <c r="T16" s="174"/>
      <c r="U16" s="64"/>
      <c r="V16" s="175">
        <v>11.701302890001665</v>
      </c>
      <c r="W16" s="174"/>
      <c r="X16" s="64"/>
      <c r="Y16" s="175">
        <v>20.017748109377251</v>
      </c>
      <c r="Z16" s="174"/>
      <c r="AA16" s="64"/>
      <c r="AB16" s="175">
        <v>7.5482501986316501</v>
      </c>
      <c r="AC16" s="3"/>
      <c r="AD16" s="174" t="s">
        <v>142</v>
      </c>
      <c r="AE16" s="64"/>
      <c r="AF16" s="64"/>
      <c r="AG16" s="175"/>
    </row>
    <row r="17" spans="1:34" ht="20.100000000000001" customHeight="1" x14ac:dyDescent="0.25">
      <c r="A17" s="43"/>
      <c r="B17" s="187"/>
      <c r="C17" s="188" t="s">
        <v>152</v>
      </c>
      <c r="D17" s="269">
        <v>174.56384065372831</v>
      </c>
      <c r="E17" s="66">
        <v>121.36276027762948</v>
      </c>
      <c r="F17" s="272">
        <v>71.987453802007494</v>
      </c>
      <c r="G17" s="269"/>
      <c r="H17" s="66"/>
      <c r="I17" s="272">
        <v>0</v>
      </c>
      <c r="J17" s="269"/>
      <c r="K17" s="66"/>
      <c r="L17" s="272">
        <v>1.4435854042519495E-3</v>
      </c>
      <c r="M17" s="269"/>
      <c r="N17" s="66"/>
      <c r="O17" s="272">
        <v>71.988897387411754</v>
      </c>
      <c r="P17" s="3"/>
      <c r="Q17" s="256">
        <v>3.8638194484962107</v>
      </c>
      <c r="R17" s="63">
        <v>0.64620150775061092</v>
      </c>
      <c r="S17" s="299">
        <v>-1.1535198375622704</v>
      </c>
      <c r="T17" s="256"/>
      <c r="U17" s="63"/>
      <c r="V17" s="299">
        <v>-100</v>
      </c>
      <c r="W17" s="256"/>
      <c r="X17" s="63"/>
      <c r="Y17" s="299">
        <v>-80.789556105816416</v>
      </c>
      <c r="Z17" s="256"/>
      <c r="AA17" s="63"/>
      <c r="AB17" s="299">
        <v>-50.76083457470191</v>
      </c>
      <c r="AC17" s="3"/>
      <c r="AD17" s="256" t="s">
        <v>142</v>
      </c>
      <c r="AE17" s="63"/>
      <c r="AF17" s="63"/>
      <c r="AG17" s="257"/>
    </row>
    <row r="18" spans="1:34" ht="20.100000000000001" customHeight="1" x14ac:dyDescent="0.25">
      <c r="A18" s="43"/>
      <c r="B18" s="185"/>
      <c r="C18" s="186" t="s">
        <v>153</v>
      </c>
      <c r="D18" s="179">
        <v>207.31719745222929</v>
      </c>
      <c r="E18" s="65">
        <v>137.63236195226222</v>
      </c>
      <c r="F18" s="180">
        <v>80.354042330890152</v>
      </c>
      <c r="G18" s="179"/>
      <c r="H18" s="65"/>
      <c r="I18" s="180">
        <v>0</v>
      </c>
      <c r="J18" s="179"/>
      <c r="K18" s="65"/>
      <c r="L18" s="180">
        <v>1.1268053985901991E-3</v>
      </c>
      <c r="M18" s="179"/>
      <c r="N18" s="65"/>
      <c r="O18" s="180">
        <v>80.355169136288737</v>
      </c>
      <c r="P18" s="3"/>
      <c r="Q18" s="174">
        <v>25.317251863234063</v>
      </c>
      <c r="R18" s="64">
        <v>16.111044019972692</v>
      </c>
      <c r="S18" s="175">
        <v>7.4643207308855546</v>
      </c>
      <c r="T18" s="174"/>
      <c r="U18" s="64"/>
      <c r="V18" s="175">
        <v>-100</v>
      </c>
      <c r="W18" s="174"/>
      <c r="X18" s="64"/>
      <c r="Y18" s="175">
        <v>120.39630041706475</v>
      </c>
      <c r="Z18" s="174"/>
      <c r="AA18" s="64"/>
      <c r="AB18" s="175">
        <v>-34.868255164035659</v>
      </c>
      <c r="AC18" s="3"/>
      <c r="AD18" s="174" t="s">
        <v>142</v>
      </c>
      <c r="AE18" s="64"/>
      <c r="AF18" s="64"/>
      <c r="AG18" s="175"/>
    </row>
    <row r="19" spans="1:34" ht="20.100000000000001" customHeight="1" x14ac:dyDescent="0.25">
      <c r="A19" s="43"/>
      <c r="B19" s="187"/>
      <c r="C19" s="188" t="s">
        <v>154</v>
      </c>
      <c r="D19" s="269">
        <v>175.37656903765691</v>
      </c>
      <c r="E19" s="66">
        <v>111.97136336093719</v>
      </c>
      <c r="F19" s="272">
        <v>76.176538522840403</v>
      </c>
      <c r="G19" s="269"/>
      <c r="H19" s="66"/>
      <c r="I19" s="272">
        <v>0</v>
      </c>
      <c r="J19" s="269"/>
      <c r="K19" s="66"/>
      <c r="L19" s="272">
        <v>3.1889498796199567E-2</v>
      </c>
      <c r="M19" s="269"/>
      <c r="N19" s="66"/>
      <c r="O19" s="272">
        <v>76.208428021636593</v>
      </c>
      <c r="P19" s="3"/>
      <c r="Q19" s="256">
        <v>14.921906595416134</v>
      </c>
      <c r="R19" s="63">
        <v>-1.8220021193966323</v>
      </c>
      <c r="S19" s="299">
        <v>2.5216509340656383</v>
      </c>
      <c r="T19" s="256"/>
      <c r="U19" s="63"/>
      <c r="V19" s="299">
        <v>-100</v>
      </c>
      <c r="W19" s="256"/>
      <c r="X19" s="63"/>
      <c r="Y19" s="299">
        <v>1995.4881306506172</v>
      </c>
      <c r="Z19" s="256"/>
      <c r="AA19" s="63"/>
      <c r="AB19" s="299">
        <v>-33.51250164853154</v>
      </c>
      <c r="AC19" s="3"/>
      <c r="AD19" s="256" t="s">
        <v>142</v>
      </c>
      <c r="AE19" s="63"/>
      <c r="AF19" s="63"/>
      <c r="AG19" s="257"/>
    </row>
    <row r="20" spans="1:34" ht="20.100000000000001" customHeight="1" x14ac:dyDescent="0.25">
      <c r="A20" s="43"/>
      <c r="B20" s="185"/>
      <c r="C20" s="186" t="s">
        <v>156</v>
      </c>
      <c r="D20" s="179">
        <v>159.10027855153203</v>
      </c>
      <c r="E20" s="65">
        <v>115.43254742547425</v>
      </c>
      <c r="F20" s="180">
        <v>75.574252884408736</v>
      </c>
      <c r="G20" s="179"/>
      <c r="H20" s="65"/>
      <c r="I20" s="180">
        <v>0</v>
      </c>
      <c r="J20" s="179"/>
      <c r="K20" s="65"/>
      <c r="L20" s="180">
        <v>2.834936953277194</v>
      </c>
      <c r="M20" s="179"/>
      <c r="N20" s="65"/>
      <c r="O20" s="180">
        <v>78.409189837685929</v>
      </c>
      <c r="P20" s="3"/>
      <c r="Q20" s="174">
        <v>3.8106267952107356</v>
      </c>
      <c r="R20" s="64">
        <v>-1.3214622016019548</v>
      </c>
      <c r="S20" s="175">
        <v>5.5740752637368622</v>
      </c>
      <c r="T20" s="174"/>
      <c r="U20" s="64"/>
      <c r="V20" s="175">
        <v>-100</v>
      </c>
      <c r="W20" s="174"/>
      <c r="X20" s="64"/>
      <c r="Y20" s="175">
        <v>285703.47325754492</v>
      </c>
      <c r="Z20" s="174"/>
      <c r="AA20" s="64"/>
      <c r="AB20" s="175">
        <v>-42.148125881281295</v>
      </c>
      <c r="AC20" s="3"/>
      <c r="AD20" s="174" t="s">
        <v>142</v>
      </c>
      <c r="AE20" s="64"/>
      <c r="AF20" s="64"/>
      <c r="AG20" s="175"/>
    </row>
    <row r="21" spans="1:34" ht="20.100000000000001" customHeight="1" x14ac:dyDescent="0.25">
      <c r="A21" s="43"/>
      <c r="B21" s="187"/>
      <c r="C21" s="188" t="s">
        <v>140</v>
      </c>
      <c r="D21" s="269">
        <v>158.90180878552971</v>
      </c>
      <c r="E21" s="66">
        <v>107.27748679657621</v>
      </c>
      <c r="F21" s="272">
        <v>74.35373041943943</v>
      </c>
      <c r="G21" s="269"/>
      <c r="H21" s="66"/>
      <c r="I21" s="272">
        <v>0</v>
      </c>
      <c r="J21" s="269"/>
      <c r="K21" s="66"/>
      <c r="L21" s="272">
        <v>1.576733500078609E-2</v>
      </c>
      <c r="M21" s="269"/>
      <c r="N21" s="66"/>
      <c r="O21" s="272">
        <v>74.369497754440218</v>
      </c>
      <c r="P21" s="3"/>
      <c r="Q21" s="256">
        <v>1.3160164181492386</v>
      </c>
      <c r="R21" s="63">
        <v>-3.5712532719590802</v>
      </c>
      <c r="S21" s="299">
        <v>7.3358636886001012</v>
      </c>
      <c r="T21" s="256"/>
      <c r="U21" s="63"/>
      <c r="V21" s="299">
        <v>-100</v>
      </c>
      <c r="W21" s="256"/>
      <c r="X21" s="63"/>
      <c r="Y21" s="299">
        <v>-89.368366216205757</v>
      </c>
      <c r="Z21" s="256"/>
      <c r="AA21" s="63"/>
      <c r="AB21" s="299">
        <v>-37.412364944408147</v>
      </c>
      <c r="AC21" s="3"/>
      <c r="AD21" s="256" t="s">
        <v>142</v>
      </c>
      <c r="AE21" s="63"/>
      <c r="AF21" s="63"/>
      <c r="AG21" s="257"/>
    </row>
    <row r="22" spans="1:34" ht="20.100000000000001" customHeight="1" x14ac:dyDescent="0.25">
      <c r="A22" s="43"/>
      <c r="B22" s="185"/>
      <c r="C22" s="186" t="s">
        <v>144</v>
      </c>
      <c r="D22" s="179">
        <v>159.69283276450511</v>
      </c>
      <c r="E22" s="65">
        <v>104.8004865470852</v>
      </c>
      <c r="F22" s="180">
        <v>73.7100644140329</v>
      </c>
      <c r="G22" s="179"/>
      <c r="H22" s="65"/>
      <c r="I22" s="180">
        <v>0</v>
      </c>
      <c r="J22" s="179"/>
      <c r="K22" s="65"/>
      <c r="L22" s="180">
        <v>6.5578246042177379E-2</v>
      </c>
      <c r="M22" s="179"/>
      <c r="N22" s="65"/>
      <c r="O22" s="180">
        <v>73.775642660075079</v>
      </c>
      <c r="P22" s="3"/>
      <c r="Q22" s="174">
        <v>11.072718197325409</v>
      </c>
      <c r="R22" s="64">
        <v>-0.57813848873680995</v>
      </c>
      <c r="S22" s="175">
        <v>6.5222439844733113</v>
      </c>
      <c r="T22" s="174"/>
      <c r="U22" s="64"/>
      <c r="V22" s="175">
        <v>-100</v>
      </c>
      <c r="W22" s="174"/>
      <c r="X22" s="64"/>
      <c r="Y22" s="175">
        <v>564.73471537496175</v>
      </c>
      <c r="Z22" s="174"/>
      <c r="AA22" s="64"/>
      <c r="AB22" s="175">
        <v>-42.434124693593851</v>
      </c>
      <c r="AC22" s="3"/>
      <c r="AD22" s="174" t="s">
        <v>142</v>
      </c>
      <c r="AE22" s="64"/>
      <c r="AF22" s="64"/>
      <c r="AG22" s="175"/>
    </row>
    <row r="23" spans="1:34" ht="20.100000000000001" customHeight="1" x14ac:dyDescent="0.25">
      <c r="A23" s="43"/>
      <c r="B23" s="187"/>
      <c r="C23" s="188" t="s">
        <v>145</v>
      </c>
      <c r="D23" s="269">
        <v>160.66886326194398</v>
      </c>
      <c r="E23" s="66">
        <v>103.6200330542089</v>
      </c>
      <c r="F23" s="272">
        <v>70.947335628580973</v>
      </c>
      <c r="G23" s="269"/>
      <c r="H23" s="66"/>
      <c r="I23" s="272">
        <v>0</v>
      </c>
      <c r="J23" s="269"/>
      <c r="K23" s="66"/>
      <c r="L23" s="272">
        <v>6.7222236721075204E-2</v>
      </c>
      <c r="M23" s="269"/>
      <c r="N23" s="66"/>
      <c r="O23" s="272">
        <v>71.014557865302052</v>
      </c>
      <c r="P23" s="3"/>
      <c r="Q23" s="256">
        <v>-3.4731226599722467</v>
      </c>
      <c r="R23" s="63">
        <v>-4.0114045994792207</v>
      </c>
      <c r="S23" s="299">
        <v>-0.90358649971708382</v>
      </c>
      <c r="T23" s="256"/>
      <c r="U23" s="63"/>
      <c r="V23" s="299">
        <v>-100</v>
      </c>
      <c r="W23" s="256"/>
      <c r="X23" s="63"/>
      <c r="Y23" s="299">
        <v>5291.5303593593835</v>
      </c>
      <c r="Z23" s="256"/>
      <c r="AA23" s="63"/>
      <c r="AB23" s="299">
        <v>-52.455813773353945</v>
      </c>
      <c r="AC23" s="3"/>
      <c r="AD23" s="256" t="s">
        <v>142</v>
      </c>
      <c r="AE23" s="63"/>
      <c r="AF23" s="63"/>
      <c r="AG23" s="257"/>
    </row>
    <row r="24" spans="1:34" ht="20.100000000000001" customHeight="1" x14ac:dyDescent="0.25">
      <c r="A24" s="43"/>
      <c r="B24" s="185"/>
      <c r="C24" s="186" t="s">
        <v>147</v>
      </c>
      <c r="D24" s="179">
        <v>160.23969072164948</v>
      </c>
      <c r="E24" s="65">
        <v>112.08044500846023</v>
      </c>
      <c r="F24" s="180">
        <v>76.905478910617148</v>
      </c>
      <c r="G24" s="179"/>
      <c r="H24" s="65"/>
      <c r="I24" s="180">
        <v>0</v>
      </c>
      <c r="J24" s="179"/>
      <c r="K24" s="65"/>
      <c r="L24" s="180">
        <v>5.166608826358083E-2</v>
      </c>
      <c r="M24" s="179"/>
      <c r="N24" s="65"/>
      <c r="O24" s="180">
        <v>76.957144998880736</v>
      </c>
      <c r="P24" s="3"/>
      <c r="Q24" s="174">
        <v>-1.2412498210224852</v>
      </c>
      <c r="R24" s="64">
        <v>-3.4971876523303638</v>
      </c>
      <c r="S24" s="175">
        <v>-0.37394556455038525</v>
      </c>
      <c r="T24" s="174"/>
      <c r="U24" s="64"/>
      <c r="V24" s="175">
        <v>-100</v>
      </c>
      <c r="W24" s="174"/>
      <c r="X24" s="64"/>
      <c r="Y24" s="175">
        <v>12544.070789539899</v>
      </c>
      <c r="Z24" s="174"/>
      <c r="AA24" s="64"/>
      <c r="AB24" s="175">
        <v>-36.041819516524043</v>
      </c>
      <c r="AC24" s="3"/>
      <c r="AD24" s="174" t="s">
        <v>142</v>
      </c>
      <c r="AE24" s="64"/>
      <c r="AF24" s="64"/>
      <c r="AG24" s="175"/>
    </row>
    <row r="25" spans="1:34" ht="20.100000000000001" customHeight="1" x14ac:dyDescent="0.2">
      <c r="A25" s="44"/>
      <c r="B25" s="187"/>
      <c r="C25" s="188" t="s">
        <v>148</v>
      </c>
      <c r="D25" s="269">
        <v>163.32785087719299</v>
      </c>
      <c r="E25" s="66">
        <v>113.32257148060462</v>
      </c>
      <c r="F25" s="272">
        <v>75.101661117127009</v>
      </c>
      <c r="G25" s="269"/>
      <c r="H25" s="66"/>
      <c r="I25" s="272">
        <v>0</v>
      </c>
      <c r="J25" s="269"/>
      <c r="K25" s="66"/>
      <c r="L25" s="272">
        <v>4.2121513590534258E-3</v>
      </c>
      <c r="M25" s="269"/>
      <c r="N25" s="66"/>
      <c r="O25" s="272">
        <v>75.105873268486064</v>
      </c>
      <c r="P25" s="3"/>
      <c r="Q25" s="256">
        <v>5.8039701497732548</v>
      </c>
      <c r="R25" s="63">
        <v>3.0424011116174055</v>
      </c>
      <c r="S25" s="299">
        <v>4.6234037543075432</v>
      </c>
      <c r="T25" s="256"/>
      <c r="U25" s="63"/>
      <c r="V25" s="299">
        <v>-100</v>
      </c>
      <c r="W25" s="256"/>
      <c r="X25" s="63"/>
      <c r="Y25" s="299">
        <v>512.4892954988054</v>
      </c>
      <c r="Z25" s="256"/>
      <c r="AA25" s="63"/>
      <c r="AB25" s="299">
        <v>-31.055189103630834</v>
      </c>
      <c r="AC25" s="3"/>
      <c r="AD25" s="256" t="s">
        <v>142</v>
      </c>
      <c r="AE25" s="63"/>
      <c r="AF25" s="63"/>
      <c r="AG25" s="257"/>
    </row>
    <row r="26" spans="1:34" ht="20.100000000000001" customHeight="1" x14ac:dyDescent="0.2">
      <c r="A26" s="44"/>
      <c r="B26" s="189"/>
      <c r="C26" s="190" t="s">
        <v>149</v>
      </c>
      <c r="D26" s="273">
        <v>145.0204081632653</v>
      </c>
      <c r="E26" s="274">
        <v>102.11554514285714</v>
      </c>
      <c r="F26" s="275">
        <v>66.936176015047849</v>
      </c>
      <c r="G26" s="273"/>
      <c r="H26" s="274"/>
      <c r="I26" s="275">
        <v>0</v>
      </c>
      <c r="J26" s="273"/>
      <c r="K26" s="274"/>
      <c r="L26" s="275">
        <v>0.27025314583980403</v>
      </c>
      <c r="M26" s="273"/>
      <c r="N26" s="274"/>
      <c r="O26" s="275">
        <v>67.206429160887652</v>
      </c>
      <c r="P26" s="126"/>
      <c r="Q26" s="176">
        <v>7.9364753851151866E-4</v>
      </c>
      <c r="R26" s="177">
        <v>-1.1416781063997146</v>
      </c>
      <c r="S26" s="178">
        <v>0.78827522713574161</v>
      </c>
      <c r="T26" s="176"/>
      <c r="U26" s="177"/>
      <c r="V26" s="178">
        <v>-100</v>
      </c>
      <c r="W26" s="176"/>
      <c r="X26" s="177"/>
      <c r="Y26" s="178">
        <v>19952.500644959862</v>
      </c>
      <c r="Z26" s="176"/>
      <c r="AA26" s="177"/>
      <c r="AB26" s="178">
        <v>-66.073809716446021</v>
      </c>
      <c r="AC26" s="126"/>
      <c r="AD26" s="176" t="s">
        <v>142</v>
      </c>
      <c r="AE26" s="177"/>
      <c r="AF26" s="177"/>
      <c r="AG26" s="178"/>
    </row>
    <row r="27" spans="1:34" ht="21" customHeight="1" x14ac:dyDescent="0.2">
      <c r="A27" s="76"/>
      <c r="B27" s="78"/>
      <c r="C27" s="78"/>
      <c r="D27" s="77"/>
      <c r="E27" s="77"/>
      <c r="F27" s="77"/>
      <c r="G27" s="77"/>
      <c r="H27" s="77"/>
      <c r="I27" s="77"/>
      <c r="J27" s="77"/>
      <c r="K27" s="77"/>
      <c r="L27" s="77"/>
      <c r="M27" s="77"/>
      <c r="N27" s="77"/>
      <c r="O27" s="77"/>
      <c r="P27" s="79"/>
      <c r="Q27" s="77"/>
      <c r="R27" s="77"/>
      <c r="S27" s="77"/>
      <c r="T27" s="77"/>
      <c r="U27" s="77"/>
      <c r="V27" s="77"/>
      <c r="W27" s="77"/>
      <c r="X27" s="77"/>
      <c r="Y27" s="77"/>
      <c r="Z27" s="77"/>
      <c r="AA27" s="77"/>
      <c r="AB27" s="77"/>
      <c r="AC27" s="79"/>
      <c r="AD27" s="77"/>
      <c r="AE27" s="77"/>
      <c r="AF27" s="77"/>
      <c r="AG27" s="77"/>
      <c r="AH27" s="1"/>
    </row>
    <row r="28" spans="1:34" ht="24.95" customHeight="1" x14ac:dyDescent="0.25">
      <c r="A28" s="76"/>
      <c r="B28" s="563" t="s">
        <v>57</v>
      </c>
      <c r="C28" s="563"/>
      <c r="D28" s="563"/>
      <c r="E28" s="563"/>
      <c r="F28" s="563"/>
      <c r="G28" s="563"/>
      <c r="H28" s="563"/>
      <c r="I28" s="563"/>
      <c r="J28" s="563"/>
      <c r="K28" s="563"/>
      <c r="L28" s="563"/>
      <c r="M28" s="563"/>
      <c r="N28" s="563"/>
      <c r="O28" s="541"/>
      <c r="P28" s="249"/>
      <c r="Q28" s="562"/>
      <c r="R28" s="562"/>
      <c r="S28" s="562"/>
      <c r="T28" s="562"/>
      <c r="U28" s="562"/>
      <c r="V28" s="562"/>
      <c r="W28" s="562"/>
      <c r="X28" s="562"/>
      <c r="Y28" s="562"/>
      <c r="Z28" s="562"/>
      <c r="AA28" s="562"/>
      <c r="AB28" s="538"/>
      <c r="AC28" s="249"/>
      <c r="AD28" s="562"/>
      <c r="AE28" s="562"/>
      <c r="AF28" s="562"/>
      <c r="AG28" s="538"/>
      <c r="AH28" s="1"/>
    </row>
    <row r="29" spans="1:34" ht="20.100000000000001" customHeight="1" x14ac:dyDescent="0.25">
      <c r="A29" s="43"/>
      <c r="B29" s="183">
        <v>2022</v>
      </c>
      <c r="C29" s="184"/>
      <c r="D29" s="277">
        <v>148.45808288516292</v>
      </c>
      <c r="E29" s="278">
        <v>114.74212616976406</v>
      </c>
      <c r="F29" s="268">
        <v>70.582774236483246</v>
      </c>
      <c r="G29" s="277"/>
      <c r="H29" s="278"/>
      <c r="I29" s="268">
        <v>0</v>
      </c>
      <c r="J29" s="277"/>
      <c r="K29" s="278"/>
      <c r="L29" s="268">
        <v>1.1672583004615775E-3</v>
      </c>
      <c r="M29" s="277"/>
      <c r="N29" s="278"/>
      <c r="O29" s="268">
        <v>70.583941494783701</v>
      </c>
      <c r="P29" s="109"/>
      <c r="Q29" s="260">
        <v>3.1979315026041841</v>
      </c>
      <c r="R29" s="261">
        <v>9.8380474630636989</v>
      </c>
      <c r="S29" s="255">
        <v>5.5218010821675385</v>
      </c>
      <c r="T29" s="260"/>
      <c r="U29" s="261"/>
      <c r="V29" s="255">
        <v>0</v>
      </c>
      <c r="W29" s="260"/>
      <c r="X29" s="261"/>
      <c r="Y29" s="255">
        <v>-88.264138285245821</v>
      </c>
      <c r="Z29" s="260"/>
      <c r="AA29" s="261"/>
      <c r="AB29" s="255">
        <v>5.5078576843382274</v>
      </c>
      <c r="AC29" s="3"/>
      <c r="AD29" s="260" t="s">
        <v>142</v>
      </c>
      <c r="AE29" s="261"/>
      <c r="AF29" s="261"/>
      <c r="AG29" s="262"/>
    </row>
    <row r="30" spans="1:34" ht="20.100000000000001" customHeight="1" x14ac:dyDescent="0.25">
      <c r="A30" s="43"/>
      <c r="B30" s="185">
        <v>2023</v>
      </c>
      <c r="C30" s="186"/>
      <c r="D30" s="179">
        <v>156.58482968767004</v>
      </c>
      <c r="E30" s="65">
        <v>111.34813013528094</v>
      </c>
      <c r="F30" s="180">
        <v>71.134947441522769</v>
      </c>
      <c r="G30" s="179"/>
      <c r="H30" s="65"/>
      <c r="I30" s="180">
        <v>64.554083244530446</v>
      </c>
      <c r="J30" s="179"/>
      <c r="K30" s="65"/>
      <c r="L30" s="180">
        <v>5.4413870478047563E-2</v>
      </c>
      <c r="M30" s="179"/>
      <c r="N30" s="65"/>
      <c r="O30" s="180">
        <v>135.74344455653127</v>
      </c>
      <c r="P30" s="109"/>
      <c r="Q30" s="174">
        <v>5.4741019448259411</v>
      </c>
      <c r="R30" s="64">
        <v>-2.957933714333036</v>
      </c>
      <c r="S30" s="175">
        <v>0.78230589686461161</v>
      </c>
      <c r="T30" s="174"/>
      <c r="U30" s="64"/>
      <c r="V30" s="175">
        <v>0</v>
      </c>
      <c r="W30" s="174"/>
      <c r="X30" s="64"/>
      <c r="Y30" s="175">
        <v>4561.6820354198862</v>
      </c>
      <c r="Z30" s="174"/>
      <c r="AA30" s="64"/>
      <c r="AB30" s="175">
        <v>92.31491141158736</v>
      </c>
      <c r="AC30" s="3"/>
      <c r="AD30" s="174" t="s">
        <v>142</v>
      </c>
      <c r="AE30" s="64"/>
      <c r="AF30" s="64"/>
      <c r="AG30" s="175"/>
    </row>
    <row r="31" spans="1:34" ht="20.100000000000001" customHeight="1" x14ac:dyDescent="0.25">
      <c r="A31" s="43"/>
      <c r="B31" s="258">
        <v>2024</v>
      </c>
      <c r="C31" s="259"/>
      <c r="D31" s="280">
        <v>165.63786331500393</v>
      </c>
      <c r="E31" s="281">
        <v>111.85593868708777</v>
      </c>
      <c r="F31" s="300">
        <v>73.229649986753884</v>
      </c>
      <c r="G31" s="280"/>
      <c r="H31" s="281"/>
      <c r="I31" s="300">
        <v>22.001399905160476</v>
      </c>
      <c r="J31" s="280"/>
      <c r="K31" s="281"/>
      <c r="L31" s="300">
        <v>0.29753486273667801</v>
      </c>
      <c r="M31" s="280"/>
      <c r="N31" s="281"/>
      <c r="O31" s="300">
        <v>95.528584754651035</v>
      </c>
      <c r="P31" s="297"/>
      <c r="Q31" s="263">
        <v>5.7815521754947241</v>
      </c>
      <c r="R31" s="264">
        <v>0.45605485352177011</v>
      </c>
      <c r="S31" s="301">
        <v>2.9446883994347788</v>
      </c>
      <c r="T31" s="263"/>
      <c r="U31" s="264"/>
      <c r="V31" s="301">
        <v>-65.917880327058953</v>
      </c>
      <c r="W31" s="263"/>
      <c r="X31" s="264"/>
      <c r="Y31" s="301">
        <v>446.79966707510357</v>
      </c>
      <c r="Z31" s="263"/>
      <c r="AA31" s="264"/>
      <c r="AB31" s="301">
        <v>-29.625636754127367</v>
      </c>
      <c r="AC31" s="126"/>
      <c r="AD31" s="263" t="s">
        <v>142</v>
      </c>
      <c r="AE31" s="264"/>
      <c r="AF31" s="264"/>
      <c r="AG31" s="265"/>
    </row>
    <row r="32" spans="1:34" ht="21" customHeight="1" x14ac:dyDescent="0.2"/>
    <row r="33" spans="1:34" ht="24.95" customHeight="1" x14ac:dyDescent="0.25">
      <c r="A33" s="76"/>
      <c r="B33" s="561" t="s">
        <v>43</v>
      </c>
      <c r="C33" s="561"/>
      <c r="D33" s="561"/>
      <c r="E33" s="561"/>
      <c r="F33" s="561"/>
      <c r="G33" s="561"/>
      <c r="H33" s="561"/>
      <c r="I33" s="561"/>
      <c r="J33" s="561"/>
      <c r="K33" s="561"/>
      <c r="L33" s="561"/>
      <c r="M33" s="561"/>
      <c r="N33" s="561"/>
      <c r="O33" s="540"/>
      <c r="P33" s="249"/>
      <c r="Q33" s="562"/>
      <c r="R33" s="562"/>
      <c r="S33" s="562"/>
      <c r="T33" s="562"/>
      <c r="U33" s="562"/>
      <c r="V33" s="562"/>
      <c r="W33" s="562"/>
      <c r="X33" s="562"/>
      <c r="Y33" s="562"/>
      <c r="Z33" s="562"/>
      <c r="AA33" s="562"/>
      <c r="AB33" s="538"/>
      <c r="AC33" s="249"/>
      <c r="AD33" s="562"/>
      <c r="AE33" s="562"/>
      <c r="AF33" s="562"/>
      <c r="AG33" s="538"/>
      <c r="AH33" s="1"/>
    </row>
    <row r="34" spans="1:34" ht="20.100000000000001" customHeight="1" x14ac:dyDescent="0.25">
      <c r="A34" s="43"/>
      <c r="B34" s="183">
        <v>2022</v>
      </c>
      <c r="C34" s="184"/>
      <c r="D34" s="277">
        <v>147.34166987302808</v>
      </c>
      <c r="E34" s="278">
        <v>111.90885677308025</v>
      </c>
      <c r="F34" s="268">
        <v>71.997681239655165</v>
      </c>
      <c r="G34" s="277"/>
      <c r="H34" s="278"/>
      <c r="I34" s="268">
        <v>0</v>
      </c>
      <c r="J34" s="277"/>
      <c r="K34" s="278"/>
      <c r="L34" s="268">
        <v>8.0160539323268507E-4</v>
      </c>
      <c r="M34" s="277"/>
      <c r="N34" s="278"/>
      <c r="O34" s="268">
        <v>71.9984828450484</v>
      </c>
      <c r="P34" s="3"/>
      <c r="Q34" s="260">
        <v>2.5991219470934408</v>
      </c>
      <c r="R34" s="261">
        <v>3.1462443304779719</v>
      </c>
      <c r="S34" s="255">
        <v>0.2681185613410445</v>
      </c>
      <c r="T34" s="260"/>
      <c r="U34" s="261"/>
      <c r="V34" s="255">
        <v>0</v>
      </c>
      <c r="W34" s="260"/>
      <c r="X34" s="261"/>
      <c r="Y34" s="255">
        <v>-98.083099316113973</v>
      </c>
      <c r="Z34" s="260"/>
      <c r="AA34" s="261"/>
      <c r="AB34" s="255">
        <v>0.21087425907522264</v>
      </c>
      <c r="AC34" s="3"/>
      <c r="AD34" s="260" t="s">
        <v>142</v>
      </c>
      <c r="AE34" s="261"/>
      <c r="AF34" s="261"/>
      <c r="AG34" s="262"/>
    </row>
    <row r="35" spans="1:34" ht="20.100000000000001" customHeight="1" x14ac:dyDescent="0.25">
      <c r="A35" s="43"/>
      <c r="B35" s="185">
        <v>2023</v>
      </c>
      <c r="C35" s="186"/>
      <c r="D35" s="179">
        <v>154.44922194922194</v>
      </c>
      <c r="E35" s="65">
        <v>110.54186720348491</v>
      </c>
      <c r="F35" s="180">
        <v>72.218568360934043</v>
      </c>
      <c r="G35" s="179"/>
      <c r="H35" s="65"/>
      <c r="I35" s="180">
        <v>67.578746891269986</v>
      </c>
      <c r="J35" s="179"/>
      <c r="K35" s="65"/>
      <c r="L35" s="180">
        <v>7.7941410470040154E-4</v>
      </c>
      <c r="M35" s="179"/>
      <c r="N35" s="65"/>
      <c r="O35" s="180">
        <v>139.79809466630874</v>
      </c>
      <c r="P35" s="3"/>
      <c r="Q35" s="174">
        <v>4.8238574208832086</v>
      </c>
      <c r="R35" s="64">
        <v>-1.2215204489012979</v>
      </c>
      <c r="S35" s="175">
        <v>0.30679754879694759</v>
      </c>
      <c r="T35" s="174"/>
      <c r="U35" s="64"/>
      <c r="V35" s="175">
        <v>0</v>
      </c>
      <c r="W35" s="174"/>
      <c r="X35" s="64"/>
      <c r="Y35" s="175">
        <v>-2.768356513017312</v>
      </c>
      <c r="Z35" s="174"/>
      <c r="AA35" s="64"/>
      <c r="AB35" s="175">
        <v>94.168111802118531</v>
      </c>
      <c r="AC35" s="3"/>
      <c r="AD35" s="174" t="s">
        <v>142</v>
      </c>
      <c r="AE35" s="64"/>
      <c r="AF35" s="64"/>
      <c r="AG35" s="175"/>
    </row>
    <row r="36" spans="1:34" ht="20.100000000000001" customHeight="1" x14ac:dyDescent="0.25">
      <c r="A36" s="43"/>
      <c r="B36" s="258">
        <v>2024</v>
      </c>
      <c r="C36" s="259"/>
      <c r="D36" s="280">
        <v>156.78539001238136</v>
      </c>
      <c r="E36" s="281">
        <v>109.74931414807303</v>
      </c>
      <c r="F36" s="300">
        <v>73.400255523132515</v>
      </c>
      <c r="G36" s="280"/>
      <c r="H36" s="281"/>
      <c r="I36" s="300">
        <v>0</v>
      </c>
      <c r="J36" s="280"/>
      <c r="K36" s="281"/>
      <c r="L36" s="300">
        <v>0.10002539168275001</v>
      </c>
      <c r="M36" s="280"/>
      <c r="N36" s="281"/>
      <c r="O36" s="300">
        <v>73.500280914815264</v>
      </c>
      <c r="P36" s="126"/>
      <c r="Q36" s="263">
        <v>1.5125800141290036</v>
      </c>
      <c r="R36" s="264">
        <v>-0.71697093189853744</v>
      </c>
      <c r="S36" s="301">
        <v>1.6362650064277497</v>
      </c>
      <c r="T36" s="263"/>
      <c r="U36" s="264"/>
      <c r="V36" s="301">
        <v>-100</v>
      </c>
      <c r="W36" s="263"/>
      <c r="X36" s="264"/>
      <c r="Y36" s="301">
        <v>12733.408028254815</v>
      </c>
      <c r="Z36" s="263"/>
      <c r="AA36" s="264"/>
      <c r="AB36" s="301">
        <v>-47.423975204911443</v>
      </c>
      <c r="AC36" s="126"/>
      <c r="AD36" s="263" t="s">
        <v>142</v>
      </c>
      <c r="AE36" s="264"/>
      <c r="AF36" s="264"/>
      <c r="AG36" s="265"/>
    </row>
    <row r="37" spans="1:34" ht="21" customHeight="1" x14ac:dyDescent="0.2"/>
    <row r="38" spans="1:34" ht="24.95" customHeight="1" x14ac:dyDescent="0.25">
      <c r="A38" s="76"/>
      <c r="B38" s="561" t="s">
        <v>44</v>
      </c>
      <c r="C38" s="561"/>
      <c r="D38" s="561"/>
      <c r="E38" s="561"/>
      <c r="F38" s="561"/>
      <c r="G38" s="561"/>
      <c r="H38" s="561"/>
      <c r="I38" s="561"/>
      <c r="J38" s="561"/>
      <c r="K38" s="561"/>
      <c r="L38" s="561"/>
      <c r="M38" s="561"/>
      <c r="N38" s="561"/>
      <c r="O38" s="540"/>
      <c r="P38" s="249"/>
      <c r="Q38" s="562"/>
      <c r="R38" s="562"/>
      <c r="S38" s="562"/>
      <c r="T38" s="562"/>
      <c r="U38" s="562"/>
      <c r="V38" s="562"/>
      <c r="W38" s="562"/>
      <c r="X38" s="562"/>
      <c r="Y38" s="562"/>
      <c r="Z38" s="562"/>
      <c r="AA38" s="562"/>
      <c r="AB38" s="538"/>
      <c r="AC38" s="249"/>
      <c r="AD38" s="562"/>
      <c r="AE38" s="562"/>
      <c r="AF38" s="562"/>
      <c r="AG38" s="538"/>
      <c r="AH38" s="1"/>
    </row>
    <row r="39" spans="1:34" ht="20.100000000000001" customHeight="1" x14ac:dyDescent="0.25">
      <c r="A39" s="43"/>
      <c r="B39" s="183">
        <v>2022</v>
      </c>
      <c r="C39" s="184"/>
      <c r="D39" s="277">
        <v>148.45808288516292</v>
      </c>
      <c r="E39" s="278">
        <v>114.74212616976406</v>
      </c>
      <c r="F39" s="268">
        <v>70.582774236483246</v>
      </c>
      <c r="G39" s="277"/>
      <c r="H39" s="278"/>
      <c r="I39" s="268">
        <v>0</v>
      </c>
      <c r="J39" s="277"/>
      <c r="K39" s="278"/>
      <c r="L39" s="268">
        <v>1.1672583004615775E-3</v>
      </c>
      <c r="M39" s="277"/>
      <c r="N39" s="278"/>
      <c r="O39" s="268">
        <v>70.583941494783701</v>
      </c>
      <c r="P39" s="3"/>
      <c r="Q39" s="260">
        <v>3.1979315026041841</v>
      </c>
      <c r="R39" s="261">
        <v>9.8380474630636989</v>
      </c>
      <c r="S39" s="255">
        <v>5.5218010821675385</v>
      </c>
      <c r="T39" s="260"/>
      <c r="U39" s="261"/>
      <c r="V39" s="255">
        <v>0</v>
      </c>
      <c r="W39" s="260"/>
      <c r="X39" s="261"/>
      <c r="Y39" s="255">
        <v>-88.264138285245821</v>
      </c>
      <c r="Z39" s="260"/>
      <c r="AA39" s="261"/>
      <c r="AB39" s="255">
        <v>5.5078576843382274</v>
      </c>
      <c r="AC39" s="3"/>
      <c r="AD39" s="260" t="s">
        <v>142</v>
      </c>
      <c r="AE39" s="261"/>
      <c r="AF39" s="261"/>
      <c r="AG39" s="262"/>
    </row>
    <row r="40" spans="1:34" ht="20.100000000000001" customHeight="1" x14ac:dyDescent="0.25">
      <c r="A40" s="43"/>
      <c r="B40" s="185">
        <v>2023</v>
      </c>
      <c r="C40" s="186"/>
      <c r="D40" s="179">
        <v>156.58482968767004</v>
      </c>
      <c r="E40" s="65">
        <v>111.34813013528094</v>
      </c>
      <c r="F40" s="180">
        <v>71.134947441522769</v>
      </c>
      <c r="G40" s="179"/>
      <c r="H40" s="65"/>
      <c r="I40" s="180">
        <v>64.554083244530446</v>
      </c>
      <c r="J40" s="179"/>
      <c r="K40" s="65"/>
      <c r="L40" s="180">
        <v>5.4413870478047563E-2</v>
      </c>
      <c r="M40" s="179"/>
      <c r="N40" s="65"/>
      <c r="O40" s="180">
        <v>135.74344455653127</v>
      </c>
      <c r="P40" s="3"/>
      <c r="Q40" s="174">
        <v>5.4741019448259411</v>
      </c>
      <c r="R40" s="64">
        <v>-2.957933714333036</v>
      </c>
      <c r="S40" s="175">
        <v>0.78230589686461161</v>
      </c>
      <c r="T40" s="174"/>
      <c r="U40" s="64"/>
      <c r="V40" s="175">
        <v>0</v>
      </c>
      <c r="W40" s="174"/>
      <c r="X40" s="64"/>
      <c r="Y40" s="175">
        <v>4561.6820354198862</v>
      </c>
      <c r="Z40" s="174"/>
      <c r="AA40" s="64"/>
      <c r="AB40" s="175">
        <v>92.31491141158736</v>
      </c>
      <c r="AC40" s="3"/>
      <c r="AD40" s="174" t="s">
        <v>142</v>
      </c>
      <c r="AE40" s="64"/>
      <c r="AF40" s="64"/>
      <c r="AG40" s="175"/>
    </row>
    <row r="41" spans="1:34" ht="20.100000000000001" customHeight="1" x14ac:dyDescent="0.25">
      <c r="A41" s="43"/>
      <c r="B41" s="258">
        <v>2024</v>
      </c>
      <c r="C41" s="259"/>
      <c r="D41" s="280">
        <v>165.63786331500393</v>
      </c>
      <c r="E41" s="281">
        <v>111.85593868708777</v>
      </c>
      <c r="F41" s="300">
        <v>73.229649986753884</v>
      </c>
      <c r="G41" s="280"/>
      <c r="H41" s="281"/>
      <c r="I41" s="300">
        <v>22.001399905160476</v>
      </c>
      <c r="J41" s="280"/>
      <c r="K41" s="281"/>
      <c r="L41" s="300">
        <v>0.29753486273667801</v>
      </c>
      <c r="M41" s="280"/>
      <c r="N41" s="281"/>
      <c r="O41" s="300">
        <v>95.528584754651035</v>
      </c>
      <c r="P41" s="126"/>
      <c r="Q41" s="263">
        <v>5.7815521754947241</v>
      </c>
      <c r="R41" s="264">
        <v>0.45605485352177011</v>
      </c>
      <c r="S41" s="301">
        <v>2.9446883994347788</v>
      </c>
      <c r="T41" s="263"/>
      <c r="U41" s="264"/>
      <c r="V41" s="301">
        <v>-65.917880327058953</v>
      </c>
      <c r="W41" s="263"/>
      <c r="X41" s="264"/>
      <c r="Y41" s="301">
        <v>446.79966707510357</v>
      </c>
      <c r="Z41" s="263"/>
      <c r="AA41" s="264"/>
      <c r="AB41" s="301">
        <v>-29.625636754127367</v>
      </c>
      <c r="AC41" s="126"/>
      <c r="AD41" s="263" t="s">
        <v>142</v>
      </c>
      <c r="AE41" s="264"/>
      <c r="AF41" s="264"/>
      <c r="AG41" s="265"/>
    </row>
    <row r="42" spans="1:34" ht="14.1" customHeight="1" x14ac:dyDescent="0.2"/>
    <row r="43" spans="1:34" ht="20.100000000000001" customHeight="1" x14ac:dyDescent="0.2">
      <c r="B43" s="5" t="s">
        <v>86</v>
      </c>
    </row>
    <row r="44" spans="1:34" ht="14.1" customHeight="1" x14ac:dyDescent="0.2">
      <c r="B44" s="5"/>
    </row>
    <row r="45" spans="1:34" ht="24" customHeight="1" x14ac:dyDescent="0.2">
      <c r="B45" s="524" t="s">
        <v>106</v>
      </c>
      <c r="C45" s="524"/>
      <c r="D45" s="524"/>
      <c r="E45" s="524"/>
      <c r="F45" s="524"/>
      <c r="G45" s="524"/>
      <c r="H45" s="524"/>
      <c r="I45" s="524"/>
      <c r="J45" s="524"/>
      <c r="K45" s="524"/>
      <c r="L45" s="524"/>
      <c r="M45" s="524"/>
      <c r="N45" s="524"/>
      <c r="O45" s="524"/>
      <c r="P45" s="524"/>
      <c r="Q45" s="524"/>
      <c r="R45" s="524"/>
      <c r="S45" s="524"/>
      <c r="T45" s="524"/>
      <c r="U45" s="524"/>
      <c r="V45" s="524"/>
      <c r="W45" s="524"/>
      <c r="X45" s="524"/>
      <c r="Y45" s="524"/>
      <c r="Z45" s="524"/>
      <c r="AA45" s="524"/>
      <c r="AB45" s="524"/>
      <c r="AC45" s="524"/>
      <c r="AD45" s="524"/>
      <c r="AE45" s="524"/>
      <c r="AF45" s="524"/>
      <c r="AG45" s="524"/>
    </row>
    <row r="46" spans="1:34" ht="14.1" customHeight="1" x14ac:dyDescent="0.2"/>
    <row r="47" spans="1:34" x14ac:dyDescent="0.2">
      <c r="A47" s="151"/>
      <c r="B47" s="151"/>
      <c r="C47" s="151"/>
      <c r="D47" s="151"/>
      <c r="E47" s="151"/>
      <c r="F47" s="151"/>
      <c r="G47" s="151"/>
      <c r="H47" s="151"/>
      <c r="I47" s="151"/>
      <c r="J47" s="151"/>
      <c r="K47" s="151"/>
      <c r="L47" s="151"/>
      <c r="M47" s="151"/>
      <c r="N47" s="151"/>
      <c r="O47" s="151"/>
      <c r="P47" s="151"/>
      <c r="Q47" s="151"/>
      <c r="R47" s="151"/>
      <c r="S47" s="151"/>
      <c r="T47" s="151"/>
      <c r="U47" s="151"/>
      <c r="V47" s="151"/>
      <c r="W47" s="151"/>
      <c r="X47" s="151"/>
      <c r="Y47" s="151"/>
      <c r="Z47" s="151"/>
      <c r="AA47" s="151"/>
      <c r="AB47" s="151"/>
      <c r="AC47" s="151"/>
      <c r="AD47" s="151"/>
      <c r="AE47" s="151"/>
      <c r="AF47" s="151"/>
      <c r="AG47" s="151"/>
      <c r="AH47" s="151"/>
    </row>
    <row r="48" spans="1:34" x14ac:dyDescent="0.2">
      <c r="A48" s="151"/>
      <c r="B48" s="151"/>
      <c r="C48" s="151"/>
      <c r="D48" s="151"/>
      <c r="E48" s="151"/>
      <c r="F48" s="151"/>
      <c r="G48" s="151"/>
      <c r="H48" s="151"/>
      <c r="I48" s="151"/>
      <c r="J48" s="151"/>
      <c r="K48" s="151"/>
      <c r="L48" s="151"/>
      <c r="M48" s="151"/>
      <c r="N48" s="151"/>
      <c r="O48" s="151"/>
      <c r="P48" s="151"/>
      <c r="Q48" s="151"/>
      <c r="R48" s="151"/>
      <c r="S48" s="151"/>
      <c r="T48" s="151"/>
      <c r="U48" s="151"/>
      <c r="V48" s="151"/>
      <c r="W48" s="151"/>
      <c r="X48" s="151"/>
      <c r="Y48" s="151"/>
      <c r="Z48" s="151"/>
      <c r="AA48" s="151"/>
      <c r="AB48" s="151"/>
      <c r="AC48" s="151"/>
      <c r="AD48" s="151"/>
      <c r="AE48" s="151"/>
      <c r="AF48" s="151"/>
      <c r="AG48" s="151"/>
      <c r="AH48" s="151"/>
    </row>
    <row r="49" spans="1:34" x14ac:dyDescent="0.2">
      <c r="A49" s="151"/>
      <c r="B49" s="151"/>
      <c r="C49" s="151"/>
      <c r="D49" s="151"/>
      <c r="E49" s="151"/>
      <c r="F49" s="151"/>
      <c r="G49" s="151"/>
      <c r="H49" s="151"/>
      <c r="I49" s="151"/>
      <c r="J49" s="151"/>
      <c r="K49" s="151"/>
      <c r="L49" s="151"/>
      <c r="M49" s="151"/>
      <c r="N49" s="151"/>
      <c r="O49" s="151"/>
      <c r="P49" s="151"/>
      <c r="Q49" s="151"/>
      <c r="R49" s="151"/>
      <c r="S49" s="151"/>
      <c r="T49" s="151"/>
      <c r="U49" s="151"/>
      <c r="V49" s="151"/>
      <c r="W49" s="151"/>
      <c r="X49" s="151"/>
      <c r="Y49" s="151"/>
      <c r="Z49" s="151"/>
      <c r="AA49" s="151"/>
      <c r="AB49" s="151"/>
      <c r="AC49" s="151"/>
      <c r="AD49" s="151"/>
      <c r="AE49" s="151"/>
      <c r="AF49" s="151"/>
      <c r="AG49" s="151"/>
      <c r="AH49" s="151"/>
    </row>
    <row r="50" spans="1:34" x14ac:dyDescent="0.2">
      <c r="A50" s="151"/>
      <c r="B50" s="151"/>
      <c r="C50" s="151"/>
      <c r="D50" s="151"/>
      <c r="E50" s="151"/>
      <c r="F50" s="151"/>
      <c r="G50" s="151"/>
      <c r="H50" s="151"/>
      <c r="I50" s="151"/>
      <c r="J50" s="151"/>
      <c r="K50" s="151"/>
      <c r="L50" s="151"/>
      <c r="M50" s="151"/>
      <c r="N50" s="151"/>
      <c r="O50" s="151"/>
      <c r="P50" s="151"/>
      <c r="Q50" s="151"/>
      <c r="R50" s="151"/>
      <c r="S50" s="151"/>
      <c r="T50" s="151"/>
      <c r="U50" s="151"/>
      <c r="V50" s="151"/>
      <c r="W50" s="151"/>
      <c r="X50" s="151"/>
      <c r="Y50" s="151"/>
      <c r="Z50" s="151"/>
      <c r="AA50" s="151"/>
      <c r="AB50" s="151"/>
      <c r="AC50" s="151"/>
      <c r="AD50" s="151"/>
      <c r="AE50" s="151"/>
      <c r="AF50" s="151"/>
      <c r="AG50" s="151"/>
      <c r="AH50" s="151"/>
    </row>
    <row r="51" spans="1:34" x14ac:dyDescent="0.2">
      <c r="A51" s="151"/>
      <c r="B51" s="151"/>
      <c r="C51" s="151"/>
      <c r="D51" s="151"/>
      <c r="E51" s="151"/>
      <c r="F51" s="151"/>
      <c r="G51" s="151"/>
      <c r="H51" s="151"/>
      <c r="I51" s="151"/>
      <c r="J51" s="151"/>
      <c r="K51" s="151"/>
      <c r="L51" s="151"/>
      <c r="M51" s="151"/>
      <c r="N51" s="151"/>
      <c r="O51" s="151"/>
      <c r="P51" s="151"/>
      <c r="Q51" s="151"/>
      <c r="R51" s="151"/>
      <c r="S51" s="151"/>
      <c r="T51" s="151"/>
      <c r="U51" s="151"/>
      <c r="V51" s="151"/>
      <c r="W51" s="151"/>
      <c r="X51" s="151"/>
      <c r="Y51" s="151"/>
      <c r="Z51" s="151"/>
      <c r="AA51" s="151"/>
      <c r="AB51" s="151"/>
      <c r="AC51" s="151"/>
      <c r="AD51" s="151"/>
      <c r="AE51" s="151"/>
      <c r="AF51" s="151"/>
      <c r="AG51" s="151"/>
      <c r="AH51" s="151"/>
    </row>
    <row r="52" spans="1:34" x14ac:dyDescent="0.2">
      <c r="A52" s="151"/>
      <c r="B52" s="151"/>
      <c r="C52" s="151"/>
      <c r="D52" s="151"/>
      <c r="E52" s="151"/>
      <c r="F52" s="151"/>
      <c r="G52" s="151"/>
      <c r="H52" s="151"/>
      <c r="I52" s="151"/>
      <c r="J52" s="151"/>
      <c r="K52" s="151"/>
      <c r="L52" s="151"/>
      <c r="M52" s="151"/>
      <c r="N52" s="151"/>
      <c r="O52" s="151"/>
      <c r="P52" s="151"/>
      <c r="Q52" s="151"/>
      <c r="R52" s="151"/>
      <c r="S52" s="151"/>
      <c r="T52" s="151"/>
      <c r="U52" s="151"/>
      <c r="V52" s="151"/>
      <c r="W52" s="151"/>
      <c r="X52" s="151"/>
      <c r="Y52" s="151"/>
      <c r="Z52" s="151"/>
      <c r="AA52" s="151"/>
      <c r="AB52" s="151"/>
      <c r="AC52" s="151"/>
      <c r="AD52" s="151"/>
      <c r="AE52" s="151"/>
      <c r="AF52" s="151"/>
      <c r="AG52" s="151"/>
      <c r="AH52" s="151"/>
    </row>
    <row r="53" spans="1:34" x14ac:dyDescent="0.2">
      <c r="A53" s="151"/>
      <c r="B53" s="151"/>
      <c r="C53" s="151"/>
      <c r="D53" s="151"/>
      <c r="E53" s="151"/>
      <c r="F53" s="151"/>
      <c r="G53" s="151"/>
      <c r="H53" s="151"/>
      <c r="I53" s="151"/>
      <c r="J53" s="151"/>
      <c r="K53" s="151"/>
      <c r="L53" s="151"/>
      <c r="M53" s="151"/>
      <c r="N53" s="151"/>
      <c r="O53" s="151"/>
      <c r="P53" s="151"/>
      <c r="Q53" s="151"/>
      <c r="R53" s="151"/>
      <c r="S53" s="151"/>
      <c r="T53" s="151"/>
      <c r="U53" s="151"/>
      <c r="V53" s="151"/>
      <c r="W53" s="151"/>
      <c r="X53" s="151"/>
      <c r="Y53" s="151"/>
      <c r="Z53" s="151"/>
      <c r="AA53" s="151"/>
      <c r="AB53" s="151"/>
      <c r="AC53" s="151"/>
      <c r="AD53" s="151"/>
      <c r="AE53" s="151"/>
      <c r="AF53" s="151"/>
      <c r="AG53" s="151"/>
      <c r="AH53" s="151"/>
    </row>
    <row r="54" spans="1:34" x14ac:dyDescent="0.2">
      <c r="A54" s="151"/>
      <c r="B54" s="151"/>
      <c r="C54" s="151"/>
      <c r="D54" s="151"/>
      <c r="E54" s="151"/>
      <c r="F54" s="151"/>
      <c r="G54" s="151"/>
      <c r="H54" s="151"/>
      <c r="I54" s="151"/>
      <c r="J54" s="151"/>
      <c r="K54" s="151"/>
      <c r="L54" s="151"/>
      <c r="M54" s="151"/>
      <c r="N54" s="151"/>
      <c r="O54" s="151"/>
      <c r="P54" s="151"/>
      <c r="Q54" s="151"/>
      <c r="R54" s="151"/>
      <c r="S54" s="151"/>
      <c r="T54" s="151"/>
      <c r="U54" s="151"/>
      <c r="V54" s="151"/>
      <c r="W54" s="151"/>
      <c r="X54" s="151"/>
      <c r="Y54" s="151"/>
      <c r="Z54" s="151"/>
      <c r="AA54" s="151"/>
      <c r="AB54" s="151"/>
      <c r="AC54" s="151"/>
      <c r="AD54" s="151"/>
      <c r="AE54" s="151"/>
      <c r="AF54" s="151"/>
      <c r="AG54" s="151"/>
      <c r="AH54" s="151"/>
    </row>
    <row r="55" spans="1:34" x14ac:dyDescent="0.2">
      <c r="A55" s="151"/>
      <c r="B55" s="151"/>
      <c r="C55" s="151"/>
      <c r="D55" s="151"/>
      <c r="E55" s="151"/>
      <c r="F55" s="151"/>
      <c r="G55" s="151"/>
      <c r="H55" s="151"/>
      <c r="I55" s="151"/>
      <c r="J55" s="151"/>
      <c r="K55" s="151"/>
      <c r="L55" s="151"/>
      <c r="M55" s="151"/>
      <c r="N55" s="151"/>
      <c r="O55" s="151"/>
      <c r="P55" s="151"/>
      <c r="Q55" s="151"/>
      <c r="R55" s="151"/>
      <c r="S55" s="151"/>
      <c r="T55" s="151"/>
      <c r="U55" s="151"/>
      <c r="V55" s="151"/>
      <c r="W55" s="151"/>
      <c r="X55" s="151"/>
      <c r="Y55" s="151"/>
      <c r="Z55" s="151"/>
      <c r="AA55" s="151"/>
      <c r="AB55" s="151"/>
      <c r="AC55" s="151"/>
      <c r="AD55" s="151"/>
      <c r="AE55" s="151"/>
      <c r="AF55" s="151"/>
      <c r="AG55" s="151"/>
      <c r="AH55" s="151"/>
    </row>
    <row r="56" spans="1:34" x14ac:dyDescent="0.2">
      <c r="A56" s="151"/>
      <c r="B56" s="151"/>
      <c r="C56" s="151"/>
      <c r="D56" s="151"/>
      <c r="E56" s="151"/>
      <c r="F56" s="151"/>
      <c r="G56" s="151"/>
      <c r="H56" s="151"/>
      <c r="I56" s="151"/>
      <c r="J56" s="151"/>
      <c r="K56" s="151"/>
      <c r="L56" s="151"/>
      <c r="M56" s="151"/>
      <c r="N56" s="151"/>
      <c r="O56" s="151"/>
      <c r="P56" s="151"/>
      <c r="Q56" s="151"/>
      <c r="R56" s="151"/>
      <c r="S56" s="151"/>
      <c r="T56" s="151"/>
      <c r="U56" s="151"/>
      <c r="V56" s="151"/>
      <c r="W56" s="151"/>
      <c r="X56" s="151"/>
      <c r="Y56" s="151"/>
      <c r="Z56" s="151"/>
      <c r="AA56" s="151"/>
      <c r="AB56" s="151"/>
      <c r="AC56" s="151"/>
      <c r="AD56" s="151"/>
      <c r="AE56" s="151"/>
      <c r="AF56" s="151"/>
      <c r="AG56" s="151"/>
      <c r="AH56" s="151"/>
    </row>
    <row r="57" spans="1:34" x14ac:dyDescent="0.2">
      <c r="A57" s="151"/>
      <c r="B57" s="151"/>
      <c r="C57" s="151"/>
      <c r="D57" s="151"/>
      <c r="E57" s="151"/>
      <c r="F57" s="151"/>
      <c r="G57" s="151"/>
      <c r="H57" s="151"/>
      <c r="I57" s="151"/>
      <c r="J57" s="151"/>
      <c r="K57" s="151"/>
      <c r="L57" s="151"/>
      <c r="M57" s="151"/>
      <c r="N57" s="151"/>
      <c r="O57" s="151"/>
      <c r="P57" s="151"/>
      <c r="Q57" s="151"/>
      <c r="R57" s="151"/>
      <c r="S57" s="151"/>
      <c r="T57" s="151"/>
      <c r="U57" s="151"/>
      <c r="V57" s="151"/>
      <c r="W57" s="151"/>
      <c r="X57" s="151"/>
      <c r="Y57" s="151"/>
      <c r="Z57" s="151"/>
      <c r="AA57" s="151"/>
      <c r="AB57" s="151"/>
      <c r="AC57" s="151"/>
      <c r="AD57" s="151"/>
      <c r="AE57" s="151"/>
      <c r="AF57" s="151"/>
      <c r="AG57" s="151"/>
      <c r="AH57" s="151"/>
    </row>
    <row r="58" spans="1:34" x14ac:dyDescent="0.2">
      <c r="A58" s="151"/>
      <c r="B58" s="151"/>
      <c r="C58" s="151"/>
      <c r="D58" s="151"/>
      <c r="E58" s="151"/>
      <c r="F58" s="151"/>
      <c r="G58" s="151"/>
      <c r="H58" s="151"/>
      <c r="I58" s="151"/>
      <c r="J58" s="151"/>
      <c r="K58" s="151"/>
      <c r="L58" s="151"/>
      <c r="M58" s="151"/>
      <c r="N58" s="151"/>
      <c r="O58" s="151"/>
      <c r="P58" s="151"/>
      <c r="Q58" s="151"/>
      <c r="R58" s="151"/>
      <c r="S58" s="151"/>
      <c r="T58" s="151"/>
      <c r="U58" s="151"/>
      <c r="V58" s="151"/>
      <c r="W58" s="151"/>
      <c r="X58" s="151"/>
      <c r="Y58" s="151"/>
      <c r="Z58" s="151"/>
      <c r="AA58" s="151"/>
      <c r="AB58" s="151"/>
      <c r="AC58" s="151"/>
      <c r="AD58" s="151"/>
      <c r="AE58" s="151"/>
      <c r="AF58" s="151"/>
      <c r="AG58" s="151"/>
      <c r="AH58" s="151"/>
    </row>
    <row r="59" spans="1:34" x14ac:dyDescent="0.2">
      <c r="A59" s="151"/>
      <c r="B59" s="151"/>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c r="AD59" s="151"/>
      <c r="AE59" s="151"/>
      <c r="AF59" s="151"/>
      <c r="AG59" s="151"/>
      <c r="AH59" s="151"/>
    </row>
    <row r="60" spans="1:34" x14ac:dyDescent="0.2">
      <c r="A60" s="151"/>
      <c r="B60" s="151"/>
      <c r="C60" s="151"/>
      <c r="D60" s="151"/>
      <c r="E60" s="151"/>
      <c r="F60" s="151"/>
      <c r="G60" s="151"/>
      <c r="H60" s="151"/>
      <c r="I60" s="151"/>
      <c r="J60" s="151"/>
      <c r="K60" s="151"/>
      <c r="L60" s="151"/>
      <c r="M60" s="151"/>
      <c r="N60" s="151"/>
      <c r="O60" s="151"/>
      <c r="P60" s="151"/>
      <c r="Q60" s="151"/>
      <c r="R60" s="151"/>
      <c r="S60" s="151"/>
      <c r="T60" s="151"/>
      <c r="U60" s="151"/>
      <c r="V60" s="151"/>
      <c r="W60" s="151"/>
      <c r="X60" s="151"/>
      <c r="Y60" s="151"/>
      <c r="Z60" s="151"/>
      <c r="AA60" s="151"/>
      <c r="AB60" s="151"/>
      <c r="AC60" s="151"/>
      <c r="AD60" s="151"/>
      <c r="AE60" s="151"/>
      <c r="AF60" s="151"/>
      <c r="AG60" s="151"/>
      <c r="AH60" s="151"/>
    </row>
    <row r="61" spans="1:34" x14ac:dyDescent="0.2">
      <c r="A61" s="151"/>
      <c r="B61" s="151"/>
      <c r="C61" s="151"/>
      <c r="D61" s="151"/>
      <c r="E61" s="151"/>
      <c r="F61" s="151"/>
      <c r="G61" s="151"/>
      <c r="H61" s="151"/>
      <c r="I61" s="151"/>
      <c r="J61" s="151"/>
      <c r="K61" s="151"/>
      <c r="L61" s="151"/>
      <c r="M61" s="151"/>
      <c r="N61" s="151"/>
      <c r="O61" s="151"/>
      <c r="P61" s="151"/>
      <c r="Q61" s="151"/>
      <c r="R61" s="151"/>
      <c r="S61" s="151"/>
      <c r="T61" s="151"/>
      <c r="U61" s="151"/>
      <c r="V61" s="151"/>
      <c r="W61" s="151"/>
      <c r="X61" s="151"/>
      <c r="Y61" s="151"/>
      <c r="Z61" s="151"/>
      <c r="AA61" s="151"/>
      <c r="AB61" s="151"/>
      <c r="AC61" s="151"/>
      <c r="AD61" s="151"/>
      <c r="AE61" s="151"/>
      <c r="AF61" s="151"/>
      <c r="AG61" s="151"/>
      <c r="AH61" s="151"/>
    </row>
    <row r="62" spans="1:34" x14ac:dyDescent="0.2">
      <c r="A62" s="151"/>
      <c r="B62" s="151"/>
      <c r="C62" s="151"/>
      <c r="D62" s="151"/>
      <c r="E62" s="151"/>
      <c r="F62" s="151"/>
      <c r="G62" s="151"/>
      <c r="H62" s="151"/>
      <c r="I62" s="151"/>
      <c r="J62" s="151"/>
      <c r="K62" s="151"/>
      <c r="L62" s="151"/>
      <c r="M62" s="151"/>
      <c r="N62" s="151"/>
      <c r="O62" s="151"/>
      <c r="P62" s="151"/>
      <c r="Q62" s="151"/>
      <c r="R62" s="151"/>
      <c r="S62" s="151"/>
      <c r="T62" s="151"/>
      <c r="U62" s="151"/>
      <c r="V62" s="151"/>
      <c r="W62" s="151"/>
      <c r="X62" s="151"/>
      <c r="Y62" s="151"/>
      <c r="Z62" s="151"/>
      <c r="AA62" s="151"/>
      <c r="AB62" s="151"/>
      <c r="AC62" s="151"/>
      <c r="AD62" s="151"/>
      <c r="AE62" s="151"/>
      <c r="AF62" s="151"/>
      <c r="AG62" s="151"/>
      <c r="AH62" s="151"/>
    </row>
    <row r="63" spans="1:34" x14ac:dyDescent="0.2">
      <c r="A63" s="151"/>
      <c r="B63" s="151"/>
      <c r="C63" s="151"/>
      <c r="D63" s="151"/>
      <c r="E63" s="151"/>
      <c r="F63" s="151"/>
      <c r="G63" s="151"/>
      <c r="H63" s="151"/>
      <c r="I63" s="151"/>
      <c r="J63" s="151"/>
      <c r="K63" s="151"/>
      <c r="L63" s="151"/>
      <c r="M63" s="151"/>
      <c r="N63" s="151"/>
      <c r="O63" s="151"/>
      <c r="P63" s="151"/>
      <c r="Q63" s="151"/>
      <c r="R63" s="151"/>
      <c r="S63" s="151"/>
      <c r="T63" s="151"/>
      <c r="U63" s="151"/>
      <c r="V63" s="151"/>
      <c r="W63" s="151"/>
      <c r="X63" s="151"/>
      <c r="Y63" s="151"/>
      <c r="Z63" s="151"/>
      <c r="AA63" s="151"/>
      <c r="AB63" s="151"/>
      <c r="AC63" s="151"/>
      <c r="AD63" s="151"/>
      <c r="AE63" s="151"/>
      <c r="AF63" s="151"/>
      <c r="AG63" s="151"/>
      <c r="AH63" s="151"/>
    </row>
    <row r="64" spans="1:34" x14ac:dyDescent="0.2">
      <c r="A64" s="151"/>
      <c r="B64" s="151"/>
      <c r="C64" s="151"/>
      <c r="D64" s="151"/>
      <c r="E64" s="151"/>
      <c r="F64" s="151"/>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1"/>
      <c r="AE64" s="151"/>
      <c r="AF64" s="151"/>
      <c r="AG64" s="151"/>
      <c r="AH64" s="151"/>
    </row>
    <row r="65" s="151" customFormat="1" x14ac:dyDescent="0.2"/>
    <row r="66" s="151" customFormat="1" x14ac:dyDescent="0.2"/>
    <row r="67" s="151" customFormat="1" x14ac:dyDescent="0.2"/>
    <row r="68" s="151" customFormat="1" x14ac:dyDescent="0.2"/>
    <row r="69" s="151" customFormat="1" x14ac:dyDescent="0.2"/>
    <row r="70" s="151" customFormat="1" x14ac:dyDescent="0.2"/>
    <row r="71" s="151" customFormat="1" x14ac:dyDescent="0.2"/>
    <row r="72" s="151" customFormat="1" x14ac:dyDescent="0.2"/>
    <row r="73" s="151" customFormat="1" x14ac:dyDescent="0.2"/>
    <row r="74" s="151" customFormat="1" x14ac:dyDescent="0.2"/>
    <row r="75" s="151" customFormat="1" x14ac:dyDescent="0.2"/>
    <row r="76" s="151" customFormat="1" x14ac:dyDescent="0.2"/>
    <row r="77" s="151" customFormat="1" x14ac:dyDescent="0.2"/>
    <row r="78" s="151" customFormat="1" x14ac:dyDescent="0.2"/>
    <row r="79" s="151" customFormat="1" x14ac:dyDescent="0.2"/>
    <row r="80" s="151" customFormat="1" x14ac:dyDescent="0.2"/>
    <row r="81" s="151" customFormat="1" x14ac:dyDescent="0.2"/>
    <row r="82" s="151" customFormat="1" x14ac:dyDescent="0.2"/>
    <row r="83" s="151" customFormat="1" x14ac:dyDescent="0.2"/>
    <row r="84" s="151" customFormat="1" x14ac:dyDescent="0.2"/>
    <row r="85" s="151" customFormat="1" x14ac:dyDescent="0.2"/>
    <row r="86" s="151" customFormat="1" x14ac:dyDescent="0.2"/>
  </sheetData>
  <mergeCells count="24">
    <mergeCell ref="B8:C8"/>
    <mergeCell ref="AD38:AG38"/>
    <mergeCell ref="AD33:AG33"/>
    <mergeCell ref="AD28:AG28"/>
    <mergeCell ref="Q38:AB38"/>
    <mergeCell ref="B45:AG45"/>
    <mergeCell ref="B33:O33"/>
    <mergeCell ref="Q28:AB28"/>
    <mergeCell ref="B38:O38"/>
    <mergeCell ref="B28:O28"/>
    <mergeCell ref="Q33:AB33"/>
    <mergeCell ref="M7:O7"/>
    <mergeCell ref="T7:V7"/>
    <mergeCell ref="W7:Y7"/>
    <mergeCell ref="D6:O6"/>
    <mergeCell ref="Z7:AB7"/>
    <mergeCell ref="D7:F7"/>
    <mergeCell ref="G7:I7"/>
    <mergeCell ref="J7:L7"/>
    <mergeCell ref="U3:AG3"/>
    <mergeCell ref="AD6:AG6"/>
    <mergeCell ref="Q6:AB6"/>
    <mergeCell ref="Q7:S7"/>
    <mergeCell ref="AD7:AG7"/>
  </mergeCells>
  <phoneticPr fontId="0" type="noConversion"/>
  <printOptions horizontalCentered="1" verticalCentered="1"/>
  <pageMargins left="0.25" right="0.25" top="0.25" bottom="0.25" header="0" footer="0"/>
  <pageSetup scale="59" orientation="landscape" r:id="rId1"/>
  <headerFooter alignWithMargins="0"/>
  <rowBreaks count="1" manualBreakCount="1">
    <brk id="47" max="16383" man="1"/>
  </rowBreaks>
  <colBreaks count="1" manualBreakCount="1">
    <brk id="35"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5">
    <pageSetUpPr fitToPage="1"/>
  </sheetPr>
  <dimension ref="A1:AW78"/>
  <sheetViews>
    <sheetView showGridLines="0" zoomScale="75" workbookViewId="0"/>
  </sheetViews>
  <sheetFormatPr defaultRowHeight="12.75" x14ac:dyDescent="0.2"/>
  <cols>
    <col min="1" max="1" width="1.7109375" customWidth="1"/>
    <col min="2" max="2" width="6.7109375" customWidth="1"/>
    <col min="3" max="3" width="6.7109375" style="23" customWidth="1"/>
    <col min="4" max="15" width="8.7109375" customWidth="1"/>
    <col min="16" max="16" width="1.42578125" customWidth="1"/>
    <col min="17" max="28" width="7.7109375" customWidth="1"/>
    <col min="29" max="29" width="1.42578125" customWidth="1"/>
    <col min="30" max="33" width="7.7109375" customWidth="1"/>
    <col min="34" max="34" width="1.7109375" customWidth="1"/>
    <col min="35" max="48" width="9.140625" style="151" customWidth="1"/>
  </cols>
  <sheetData>
    <row r="1" spans="1:33" ht="39.950000000000003" customHeight="1" x14ac:dyDescent="0.2">
      <c r="B1" s="365" t="s">
        <v>123</v>
      </c>
      <c r="AD1" s="3"/>
      <c r="AG1" s="386"/>
    </row>
    <row r="2" spans="1:33" ht="21" customHeight="1" x14ac:dyDescent="0.2">
      <c r="B2" s="8" t="s">
        <v>130</v>
      </c>
    </row>
    <row r="3" spans="1:33" ht="21" customHeight="1" x14ac:dyDescent="0.2">
      <c r="B3" s="8" t="s">
        <v>131</v>
      </c>
      <c r="U3" s="558" t="s">
        <v>202</v>
      </c>
      <c r="V3" s="558"/>
      <c r="W3" s="558"/>
      <c r="X3" s="558"/>
      <c r="Y3" s="558"/>
      <c r="Z3" s="558"/>
      <c r="AA3" s="558"/>
      <c r="AB3" s="558"/>
      <c r="AC3" s="558"/>
      <c r="AD3" s="558"/>
      <c r="AE3" s="558"/>
      <c r="AF3" s="558"/>
      <c r="AG3" s="558"/>
    </row>
    <row r="4" spans="1:33" ht="21" customHeight="1" x14ac:dyDescent="0.2">
      <c r="B4" s="142" t="s">
        <v>132</v>
      </c>
      <c r="C4" s="3"/>
      <c r="D4" s="3"/>
      <c r="E4" s="3"/>
      <c r="F4" s="3"/>
      <c r="G4" s="3"/>
      <c r="H4" s="143"/>
      <c r="I4" s="143"/>
      <c r="J4" s="143"/>
      <c r="K4" s="143"/>
      <c r="L4" s="143"/>
      <c r="M4" s="143"/>
      <c r="N4" s="143"/>
      <c r="O4" s="143"/>
      <c r="P4" s="143"/>
      <c r="Q4" s="143"/>
      <c r="R4" s="143"/>
      <c r="S4" s="143"/>
      <c r="T4" s="143"/>
      <c r="U4" s="143"/>
      <c r="V4" s="143"/>
      <c r="W4" s="143"/>
      <c r="AC4" s="143"/>
    </row>
    <row r="5" spans="1:33" ht="24.95" customHeight="1" x14ac:dyDescent="0.2"/>
    <row r="6" spans="1:33" ht="24.95" customHeight="1" x14ac:dyDescent="0.25">
      <c r="D6" s="559" t="s">
        <v>79</v>
      </c>
      <c r="E6" s="559"/>
      <c r="F6" s="559"/>
      <c r="G6" s="559"/>
      <c r="H6" s="559"/>
      <c r="I6" s="559"/>
      <c r="J6" s="559"/>
      <c r="K6" s="559"/>
      <c r="L6" s="559"/>
      <c r="M6" s="559"/>
      <c r="N6" s="559"/>
      <c r="O6" s="542"/>
      <c r="Q6" s="559" t="s">
        <v>68</v>
      </c>
      <c r="R6" s="559"/>
      <c r="S6" s="559"/>
      <c r="T6" s="559"/>
      <c r="U6" s="559"/>
      <c r="V6" s="559"/>
      <c r="W6" s="559"/>
      <c r="X6" s="559"/>
      <c r="Y6" s="559"/>
      <c r="Z6" s="559"/>
      <c r="AA6" s="559"/>
      <c r="AB6" s="542"/>
      <c r="AD6" s="559" t="s">
        <v>74</v>
      </c>
      <c r="AE6" s="559"/>
      <c r="AF6" s="559"/>
      <c r="AG6" s="542"/>
    </row>
    <row r="7" spans="1:33" ht="24.95" customHeight="1" x14ac:dyDescent="0.25">
      <c r="D7" s="560" t="s">
        <v>20</v>
      </c>
      <c r="E7" s="560"/>
      <c r="F7" s="539"/>
      <c r="G7" s="560" t="s">
        <v>18</v>
      </c>
      <c r="H7" s="560"/>
      <c r="I7" s="539"/>
      <c r="J7" s="560" t="s">
        <v>17</v>
      </c>
      <c r="K7" s="560"/>
      <c r="L7" s="539"/>
      <c r="M7" s="560" t="s">
        <v>87</v>
      </c>
      <c r="N7" s="560"/>
      <c r="O7" s="539"/>
      <c r="Q7" s="560" t="s">
        <v>20</v>
      </c>
      <c r="R7" s="560"/>
      <c r="S7" s="539"/>
      <c r="T7" s="560" t="s">
        <v>18</v>
      </c>
      <c r="U7" s="560"/>
      <c r="V7" s="539"/>
      <c r="W7" s="560" t="s">
        <v>17</v>
      </c>
      <c r="X7" s="560"/>
      <c r="Y7" s="539"/>
      <c r="Z7" s="560" t="s">
        <v>87</v>
      </c>
      <c r="AA7" s="560"/>
      <c r="AB7" s="539"/>
      <c r="AD7" s="560" t="s">
        <v>75</v>
      </c>
      <c r="AE7" s="560"/>
      <c r="AF7" s="560"/>
      <c r="AG7" s="539"/>
    </row>
    <row r="8" spans="1:33" ht="30" customHeight="1" x14ac:dyDescent="0.25">
      <c r="A8" s="42"/>
      <c r="B8" s="462" t="s">
        <v>41</v>
      </c>
      <c r="C8" s="460"/>
      <c r="D8" s="250" t="s">
        <v>25</v>
      </c>
      <c r="E8" s="251" t="s">
        <v>15</v>
      </c>
      <c r="F8" s="252" t="s">
        <v>203</v>
      </c>
      <c r="G8" s="250" t="s">
        <v>25</v>
      </c>
      <c r="H8" s="251" t="s">
        <v>15</v>
      </c>
      <c r="I8" s="252" t="s">
        <v>203</v>
      </c>
      <c r="J8" s="250" t="s">
        <v>25</v>
      </c>
      <c r="K8" s="251" t="s">
        <v>15</v>
      </c>
      <c r="L8" s="252" t="s">
        <v>203</v>
      </c>
      <c r="M8" s="250" t="s">
        <v>25</v>
      </c>
      <c r="N8" s="251" t="s">
        <v>15</v>
      </c>
      <c r="O8" s="252" t="s">
        <v>203</v>
      </c>
      <c r="P8" s="45"/>
      <c r="Q8" s="250" t="s">
        <v>25</v>
      </c>
      <c r="R8" s="251" t="s">
        <v>15</v>
      </c>
      <c r="S8" s="252" t="s">
        <v>203</v>
      </c>
      <c r="T8" s="250" t="s">
        <v>25</v>
      </c>
      <c r="U8" s="251" t="s">
        <v>15</v>
      </c>
      <c r="V8" s="252" t="s">
        <v>203</v>
      </c>
      <c r="W8" s="250" t="s">
        <v>25</v>
      </c>
      <c r="X8" s="251" t="s">
        <v>15</v>
      </c>
      <c r="Y8" s="252" t="s">
        <v>203</v>
      </c>
      <c r="Z8" s="250" t="s">
        <v>25</v>
      </c>
      <c r="AA8" s="251" t="s">
        <v>15</v>
      </c>
      <c r="AB8" s="252" t="s">
        <v>203</v>
      </c>
      <c r="AC8" s="45"/>
      <c r="AD8" s="250" t="s">
        <v>20</v>
      </c>
      <c r="AE8" s="251" t="s">
        <v>18</v>
      </c>
      <c r="AF8" s="251" t="s">
        <v>17</v>
      </c>
      <c r="AG8" s="252" t="s">
        <v>12</v>
      </c>
    </row>
    <row r="9" spans="1:33" ht="20.100000000000001" customHeight="1" x14ac:dyDescent="0.25">
      <c r="A9" s="42"/>
      <c r="B9" s="183">
        <v>2023</v>
      </c>
      <c r="C9" s="184" t="s">
        <v>140</v>
      </c>
      <c r="D9" s="266">
        <v>73.909537166900421</v>
      </c>
      <c r="E9" s="267">
        <v>58.552317540322584</v>
      </c>
      <c r="F9" s="268">
        <v>37.9790790034629</v>
      </c>
      <c r="G9" s="266"/>
      <c r="H9" s="267"/>
      <c r="I9" s="268">
        <v>27.08637190570888</v>
      </c>
      <c r="J9" s="266"/>
      <c r="K9" s="267"/>
      <c r="L9" s="268">
        <v>8.1310158584025502E-2</v>
      </c>
      <c r="M9" s="266"/>
      <c r="N9" s="267"/>
      <c r="O9" s="268">
        <v>65.146761067755804</v>
      </c>
      <c r="P9" s="3"/>
      <c r="Q9" s="253">
        <v>-13.551133567378937</v>
      </c>
      <c r="R9" s="254">
        <v>-4.961118731479977</v>
      </c>
      <c r="S9" s="255">
        <v>-2.8894243385820721</v>
      </c>
      <c r="T9" s="253"/>
      <c r="U9" s="254"/>
      <c r="V9" s="255">
        <v>0</v>
      </c>
      <c r="W9" s="253"/>
      <c r="X9" s="254"/>
      <c r="Y9" s="255">
        <v>23858.384971697134</v>
      </c>
      <c r="Z9" s="253"/>
      <c r="AA9" s="254"/>
      <c r="AB9" s="255">
        <v>66.575513064010948</v>
      </c>
      <c r="AC9" s="3"/>
      <c r="AD9" s="260" t="s">
        <v>143</v>
      </c>
      <c r="AE9" s="261"/>
      <c r="AF9" s="261"/>
      <c r="AG9" s="262"/>
    </row>
    <row r="10" spans="1:33" ht="20.100000000000001" customHeight="1" x14ac:dyDescent="0.25">
      <c r="A10" s="43"/>
      <c r="B10" s="185"/>
      <c r="C10" s="186" t="s">
        <v>144</v>
      </c>
      <c r="D10" s="179">
        <v>64.022440392706869</v>
      </c>
      <c r="E10" s="65">
        <v>51.91862701612903</v>
      </c>
      <c r="F10" s="180">
        <v>37.220063928452639</v>
      </c>
      <c r="G10" s="179"/>
      <c r="H10" s="65"/>
      <c r="I10" s="180">
        <v>31.709429560026063</v>
      </c>
      <c r="J10" s="179"/>
      <c r="K10" s="65"/>
      <c r="L10" s="180">
        <v>5.3064254298029892E-3</v>
      </c>
      <c r="M10" s="179"/>
      <c r="N10" s="65"/>
      <c r="O10" s="180">
        <v>68.934799913908506</v>
      </c>
      <c r="P10" s="3"/>
      <c r="Q10" s="174">
        <v>-6.9253433106497635</v>
      </c>
      <c r="R10" s="64">
        <v>-0.75175280516300125</v>
      </c>
      <c r="S10" s="175">
        <v>-2.850718540218955</v>
      </c>
      <c r="T10" s="174"/>
      <c r="U10" s="64"/>
      <c r="V10" s="175">
        <v>0</v>
      </c>
      <c r="W10" s="174"/>
      <c r="X10" s="64"/>
      <c r="Y10" s="175">
        <v>289.62332772609938</v>
      </c>
      <c r="Z10" s="174"/>
      <c r="AA10" s="64"/>
      <c r="AB10" s="175">
        <v>79.922534103712735</v>
      </c>
      <c r="AC10" s="3"/>
      <c r="AD10" s="174" t="s">
        <v>143</v>
      </c>
      <c r="AE10" s="64"/>
      <c r="AF10" s="64"/>
      <c r="AG10" s="175"/>
    </row>
    <row r="11" spans="1:33" ht="20.100000000000001" customHeight="1" x14ac:dyDescent="0.25">
      <c r="A11" s="43"/>
      <c r="B11" s="187"/>
      <c r="C11" s="188" t="s">
        <v>145</v>
      </c>
      <c r="D11" s="269">
        <v>93.839130434782604</v>
      </c>
      <c r="E11" s="66">
        <v>56.426552083333334</v>
      </c>
      <c r="F11" s="272">
        <v>37.335699794018801</v>
      </c>
      <c r="G11" s="269"/>
      <c r="H11" s="66"/>
      <c r="I11" s="272">
        <v>40.556233993933269</v>
      </c>
      <c r="J11" s="269"/>
      <c r="K11" s="66"/>
      <c r="L11" s="272">
        <v>6.502001441913149E-4</v>
      </c>
      <c r="M11" s="269"/>
      <c r="N11" s="66"/>
      <c r="O11" s="272">
        <v>77.892583988096263</v>
      </c>
      <c r="P11" s="3"/>
      <c r="Q11" s="298">
        <v>16.686940772565979</v>
      </c>
      <c r="R11" s="145">
        <v>4.3526804742533836</v>
      </c>
      <c r="S11" s="299">
        <v>-8.6133477081263194</v>
      </c>
      <c r="T11" s="298"/>
      <c r="U11" s="145"/>
      <c r="V11" s="299">
        <v>0</v>
      </c>
      <c r="W11" s="298"/>
      <c r="X11" s="145"/>
      <c r="Y11" s="299">
        <v>-70.923743164708156</v>
      </c>
      <c r="Z11" s="298"/>
      <c r="AA11" s="145"/>
      <c r="AB11" s="299">
        <v>90.647367678086724</v>
      </c>
      <c r="AC11" s="3"/>
      <c r="AD11" s="256" t="s">
        <v>142</v>
      </c>
      <c r="AE11" s="63"/>
      <c r="AF11" s="63"/>
      <c r="AG11" s="257"/>
    </row>
    <row r="12" spans="1:33" ht="20.100000000000001" customHeight="1" x14ac:dyDescent="0.25">
      <c r="A12" s="43"/>
      <c r="B12" s="185"/>
      <c r="C12" s="186" t="s">
        <v>147</v>
      </c>
      <c r="D12" s="179">
        <v>100.9249649368864</v>
      </c>
      <c r="E12" s="65">
        <v>69.298932459677417</v>
      </c>
      <c r="F12" s="180">
        <v>42.637980330741165</v>
      </c>
      <c r="G12" s="179"/>
      <c r="H12" s="65"/>
      <c r="I12" s="180">
        <v>23.822526279499844</v>
      </c>
      <c r="J12" s="179"/>
      <c r="K12" s="65"/>
      <c r="L12" s="180">
        <v>2.2569968273545641E-4</v>
      </c>
      <c r="M12" s="179"/>
      <c r="N12" s="65"/>
      <c r="O12" s="180">
        <v>66.460732309923742</v>
      </c>
      <c r="P12" s="3"/>
      <c r="Q12" s="174">
        <v>6.4647137150398315</v>
      </c>
      <c r="R12" s="64">
        <v>7.9226610167246063</v>
      </c>
      <c r="S12" s="175">
        <v>-2.0179640991868166</v>
      </c>
      <c r="T12" s="174"/>
      <c r="U12" s="64"/>
      <c r="V12" s="175">
        <v>0</v>
      </c>
      <c r="W12" s="174"/>
      <c r="X12" s="64"/>
      <c r="Y12" s="175">
        <v>-32.943785976153151</v>
      </c>
      <c r="Z12" s="174"/>
      <c r="AA12" s="64"/>
      <c r="AB12" s="175">
        <v>52.725514698898323</v>
      </c>
      <c r="AC12" s="3"/>
      <c r="AD12" s="174" t="s">
        <v>143</v>
      </c>
      <c r="AE12" s="64"/>
      <c r="AF12" s="64"/>
      <c r="AG12" s="175"/>
    </row>
    <row r="13" spans="1:33" ht="20.100000000000001" customHeight="1" x14ac:dyDescent="0.25">
      <c r="A13" s="43"/>
      <c r="B13" s="187"/>
      <c r="C13" s="188" t="s">
        <v>148</v>
      </c>
      <c r="D13" s="269">
        <v>92.621014492753616</v>
      </c>
      <c r="E13" s="66">
        <v>57.875207291666669</v>
      </c>
      <c r="F13" s="272">
        <v>35.379777210489671</v>
      </c>
      <c r="G13" s="269"/>
      <c r="H13" s="66"/>
      <c r="I13" s="272">
        <v>18.311528979111717</v>
      </c>
      <c r="J13" s="269"/>
      <c r="K13" s="66"/>
      <c r="L13" s="272">
        <v>3.3895331181400248E-4</v>
      </c>
      <c r="M13" s="269"/>
      <c r="N13" s="66"/>
      <c r="O13" s="272">
        <v>53.691645142913202</v>
      </c>
      <c r="P13" s="3"/>
      <c r="Q13" s="256">
        <v>-9.1950838306337026</v>
      </c>
      <c r="R13" s="63">
        <v>8.3434555581352203</v>
      </c>
      <c r="S13" s="299">
        <v>-10.173660858280762</v>
      </c>
      <c r="T13" s="256"/>
      <c r="U13" s="63"/>
      <c r="V13" s="299">
        <v>0</v>
      </c>
      <c r="W13" s="256"/>
      <c r="X13" s="63"/>
      <c r="Y13" s="299">
        <v>-0.43926963055752033</v>
      </c>
      <c r="Z13" s="256"/>
      <c r="AA13" s="63"/>
      <c r="AB13" s="299">
        <v>36.317484685490022</v>
      </c>
      <c r="AC13" s="3"/>
      <c r="AD13" s="256" t="s">
        <v>142</v>
      </c>
      <c r="AE13" s="63"/>
      <c r="AF13" s="63"/>
      <c r="AG13" s="257"/>
    </row>
    <row r="14" spans="1:33" ht="20.100000000000001" customHeight="1" x14ac:dyDescent="0.25">
      <c r="A14" s="43"/>
      <c r="B14" s="185"/>
      <c r="C14" s="186" t="s">
        <v>149</v>
      </c>
      <c r="D14" s="179">
        <v>73.933380084151466</v>
      </c>
      <c r="E14" s="65">
        <v>43.525446572580648</v>
      </c>
      <c r="F14" s="180">
        <v>28.959227002579151</v>
      </c>
      <c r="G14" s="179"/>
      <c r="H14" s="65"/>
      <c r="I14" s="180">
        <v>57.419908470708407</v>
      </c>
      <c r="J14" s="179"/>
      <c r="K14" s="65"/>
      <c r="L14" s="180">
        <v>5.8767646497040536E-4</v>
      </c>
      <c r="M14" s="179"/>
      <c r="N14" s="65"/>
      <c r="O14" s="180">
        <v>86.379723149752522</v>
      </c>
      <c r="P14" s="3"/>
      <c r="Q14" s="174">
        <v>-1.4691451482069413</v>
      </c>
      <c r="R14" s="64">
        <v>6.1822735844247481</v>
      </c>
      <c r="S14" s="175">
        <v>-11.10540474787569</v>
      </c>
      <c r="T14" s="174"/>
      <c r="U14" s="64"/>
      <c r="V14" s="175">
        <v>0</v>
      </c>
      <c r="W14" s="174"/>
      <c r="X14" s="64"/>
      <c r="Y14" s="175">
        <v>-2.9498891284981457</v>
      </c>
      <c r="Z14" s="174"/>
      <c r="AA14" s="64"/>
      <c r="AB14" s="175">
        <v>165.1503024758855</v>
      </c>
      <c r="AC14" s="3"/>
      <c r="AD14" s="174" t="s">
        <v>142</v>
      </c>
      <c r="AE14" s="64"/>
      <c r="AF14" s="64"/>
      <c r="AG14" s="175"/>
    </row>
    <row r="15" spans="1:33" ht="20.100000000000001" customHeight="1" x14ac:dyDescent="0.25">
      <c r="A15" s="43"/>
      <c r="B15" s="187">
        <v>2024</v>
      </c>
      <c r="C15" s="188" t="s">
        <v>150</v>
      </c>
      <c r="D15" s="269">
        <v>70.772791023842913</v>
      </c>
      <c r="E15" s="66">
        <v>39.621448588709676</v>
      </c>
      <c r="F15" s="272">
        <v>29.364319970165951</v>
      </c>
      <c r="G15" s="269"/>
      <c r="H15" s="66"/>
      <c r="I15" s="272">
        <v>75.536269839953349</v>
      </c>
      <c r="J15" s="269"/>
      <c r="K15" s="66"/>
      <c r="L15" s="272">
        <v>8.5699495430961714E-4</v>
      </c>
      <c r="M15" s="269"/>
      <c r="N15" s="66"/>
      <c r="O15" s="272">
        <v>104.9014468050736</v>
      </c>
      <c r="P15" s="3"/>
      <c r="Q15" s="256">
        <v>-10.886438088804722</v>
      </c>
      <c r="R15" s="63">
        <v>7.3467122901325554</v>
      </c>
      <c r="S15" s="299">
        <v>-7.3841564231461936</v>
      </c>
      <c r="T15" s="256"/>
      <c r="U15" s="63"/>
      <c r="V15" s="299">
        <v>247.1614828320894</v>
      </c>
      <c r="W15" s="256"/>
      <c r="X15" s="63"/>
      <c r="Y15" s="299">
        <v>-99.659129406011743</v>
      </c>
      <c r="Z15" s="256"/>
      <c r="AA15" s="63"/>
      <c r="AB15" s="299">
        <v>95.292033741635734</v>
      </c>
      <c r="AC15" s="3"/>
      <c r="AD15" s="256" t="s">
        <v>142</v>
      </c>
      <c r="AE15" s="63"/>
      <c r="AF15" s="63"/>
      <c r="AG15" s="257"/>
    </row>
    <row r="16" spans="1:33" ht="20.100000000000001" customHeight="1" x14ac:dyDescent="0.25">
      <c r="A16" s="43"/>
      <c r="B16" s="185"/>
      <c r="C16" s="186" t="s">
        <v>151</v>
      </c>
      <c r="D16" s="179">
        <v>80.561469265367322</v>
      </c>
      <c r="E16" s="65">
        <v>52.951823275862047</v>
      </c>
      <c r="F16" s="180">
        <v>34.855507861259397</v>
      </c>
      <c r="G16" s="179"/>
      <c r="H16" s="65"/>
      <c r="I16" s="180">
        <v>68.686525654975412</v>
      </c>
      <c r="J16" s="179"/>
      <c r="K16" s="65"/>
      <c r="L16" s="180">
        <v>8.9008693965541229E-4</v>
      </c>
      <c r="M16" s="179"/>
      <c r="N16" s="65"/>
      <c r="O16" s="180">
        <v>103.54292360317446</v>
      </c>
      <c r="P16" s="3"/>
      <c r="Q16" s="174">
        <v>1.1800458434589718</v>
      </c>
      <c r="R16" s="64">
        <v>-0.73907200156026664</v>
      </c>
      <c r="S16" s="175">
        <v>-7.6850977169475696</v>
      </c>
      <c r="T16" s="174"/>
      <c r="U16" s="64"/>
      <c r="V16" s="175">
        <v>2.9047963129900904</v>
      </c>
      <c r="W16" s="174"/>
      <c r="X16" s="64"/>
      <c r="Y16" s="175">
        <v>10.566317492021039</v>
      </c>
      <c r="Z16" s="174"/>
      <c r="AA16" s="64"/>
      <c r="AB16" s="175">
        <v>-0.92120240167687739</v>
      </c>
      <c r="AC16" s="3"/>
      <c r="AD16" s="174" t="s">
        <v>142</v>
      </c>
      <c r="AE16" s="64"/>
      <c r="AF16" s="64"/>
      <c r="AG16" s="175"/>
    </row>
    <row r="17" spans="1:34" ht="20.100000000000001" customHeight="1" x14ac:dyDescent="0.25">
      <c r="A17" s="43"/>
      <c r="B17" s="187"/>
      <c r="C17" s="188" t="s">
        <v>152</v>
      </c>
      <c r="D17" s="269">
        <v>119.84431977559608</v>
      </c>
      <c r="E17" s="66">
        <v>68.743684475806447</v>
      </c>
      <c r="F17" s="272">
        <v>41.520076076822676</v>
      </c>
      <c r="G17" s="269"/>
      <c r="H17" s="66"/>
      <c r="I17" s="272">
        <v>0</v>
      </c>
      <c r="J17" s="269"/>
      <c r="K17" s="66"/>
      <c r="L17" s="272">
        <v>8.3261419375636097E-4</v>
      </c>
      <c r="M17" s="269"/>
      <c r="N17" s="66"/>
      <c r="O17" s="272">
        <v>41.52090869101643</v>
      </c>
      <c r="P17" s="3"/>
      <c r="Q17" s="256">
        <v>12.855359866896293</v>
      </c>
      <c r="R17" s="63">
        <v>-5.0963238341426127</v>
      </c>
      <c r="S17" s="299">
        <v>-7.3514408519416969</v>
      </c>
      <c r="T17" s="256"/>
      <c r="U17" s="63"/>
      <c r="V17" s="299">
        <v>-100</v>
      </c>
      <c r="W17" s="256"/>
      <c r="X17" s="63"/>
      <c r="Y17" s="299">
        <v>-81.994098729038583</v>
      </c>
      <c r="Z17" s="256"/>
      <c r="AA17" s="63"/>
      <c r="AB17" s="299">
        <v>-53.848253141525497</v>
      </c>
      <c r="AC17" s="3"/>
      <c r="AD17" s="256" t="s">
        <v>142</v>
      </c>
      <c r="AE17" s="63"/>
      <c r="AF17" s="63"/>
      <c r="AG17" s="257"/>
    </row>
    <row r="18" spans="1:34" ht="20.100000000000001" customHeight="1" x14ac:dyDescent="0.25">
      <c r="A18" s="43"/>
      <c r="B18" s="185"/>
      <c r="C18" s="186" t="s">
        <v>153</v>
      </c>
      <c r="D18" s="179">
        <v>117.9304347826087</v>
      </c>
      <c r="E18" s="65">
        <v>80.486258333333339</v>
      </c>
      <c r="F18" s="180">
        <v>46.812547265516926</v>
      </c>
      <c r="G18" s="179"/>
      <c r="H18" s="65"/>
      <c r="I18" s="180">
        <v>0</v>
      </c>
      <c r="J18" s="179"/>
      <c r="K18" s="65"/>
      <c r="L18" s="180">
        <v>6.5645273654472264E-4</v>
      </c>
      <c r="M18" s="179"/>
      <c r="N18" s="65"/>
      <c r="O18" s="180">
        <v>46.813203718253469</v>
      </c>
      <c r="P18" s="3"/>
      <c r="Q18" s="174">
        <v>35.501436243212666</v>
      </c>
      <c r="R18" s="64">
        <v>22.091665317164995</v>
      </c>
      <c r="S18" s="175">
        <v>6.9496849385767892</v>
      </c>
      <c r="T18" s="174"/>
      <c r="U18" s="64"/>
      <c r="V18" s="175">
        <v>-100</v>
      </c>
      <c r="W18" s="174"/>
      <c r="X18" s="64"/>
      <c r="Y18" s="175">
        <v>119.34085300990486</v>
      </c>
      <c r="Z18" s="174"/>
      <c r="AA18" s="64"/>
      <c r="AB18" s="175">
        <v>-35.180164520347262</v>
      </c>
      <c r="AC18" s="3"/>
      <c r="AD18" s="174" t="s">
        <v>142</v>
      </c>
      <c r="AE18" s="64"/>
      <c r="AF18" s="64"/>
      <c r="AG18" s="175"/>
    </row>
    <row r="19" spans="1:34" ht="20.100000000000001" customHeight="1" x14ac:dyDescent="0.25">
      <c r="A19" s="43"/>
      <c r="B19" s="187"/>
      <c r="C19" s="188" t="s">
        <v>154</v>
      </c>
      <c r="D19" s="269">
        <v>88.18022440392707</v>
      </c>
      <c r="E19" s="66">
        <v>55.884094758064514</v>
      </c>
      <c r="F19" s="272">
        <v>43.323348906601993</v>
      </c>
      <c r="G19" s="269"/>
      <c r="H19" s="66"/>
      <c r="I19" s="272">
        <v>0</v>
      </c>
      <c r="J19" s="269"/>
      <c r="K19" s="66"/>
      <c r="L19" s="272">
        <v>1.8136291167787547E-2</v>
      </c>
      <c r="M19" s="269"/>
      <c r="N19" s="66"/>
      <c r="O19" s="272">
        <v>43.341485197769785</v>
      </c>
      <c r="P19" s="3"/>
      <c r="Q19" s="256">
        <v>-6.4710476402910766</v>
      </c>
      <c r="R19" s="63">
        <v>-4.6529487039712247</v>
      </c>
      <c r="S19" s="299">
        <v>3.8166293598918206</v>
      </c>
      <c r="T19" s="256"/>
      <c r="U19" s="63"/>
      <c r="V19" s="299">
        <v>-100</v>
      </c>
      <c r="W19" s="256"/>
      <c r="X19" s="63"/>
      <c r="Y19" s="299">
        <v>2021.9566297312456</v>
      </c>
      <c r="Z19" s="256"/>
      <c r="AA19" s="63"/>
      <c r="AB19" s="299">
        <v>-32.672680253091002</v>
      </c>
      <c r="AC19" s="3"/>
      <c r="AD19" s="256" t="s">
        <v>142</v>
      </c>
      <c r="AE19" s="63"/>
      <c r="AF19" s="63"/>
      <c r="AG19" s="257"/>
    </row>
    <row r="20" spans="1:34" ht="20.100000000000001" customHeight="1" x14ac:dyDescent="0.25">
      <c r="A20" s="43"/>
      <c r="B20" s="185"/>
      <c r="C20" s="186" t="s">
        <v>156</v>
      </c>
      <c r="D20" s="179">
        <v>82.778260869565216</v>
      </c>
      <c r="E20" s="65">
        <v>57.680201041666663</v>
      </c>
      <c r="F20" s="180">
        <v>44.349309400762891</v>
      </c>
      <c r="G20" s="179"/>
      <c r="H20" s="65"/>
      <c r="I20" s="180">
        <v>0</v>
      </c>
      <c r="J20" s="179"/>
      <c r="K20" s="65"/>
      <c r="L20" s="180">
        <v>1.6636286999071936</v>
      </c>
      <c r="M20" s="179"/>
      <c r="N20" s="65"/>
      <c r="O20" s="180">
        <v>46.012938100670084</v>
      </c>
      <c r="P20" s="3"/>
      <c r="Q20" s="174">
        <v>0.45287067240812945</v>
      </c>
      <c r="R20" s="64">
        <v>-10.517779618365196</v>
      </c>
      <c r="S20" s="175">
        <v>7.5189224406035287</v>
      </c>
      <c r="T20" s="174"/>
      <c r="U20" s="64"/>
      <c r="V20" s="175">
        <v>-100</v>
      </c>
      <c r="W20" s="174"/>
      <c r="X20" s="64"/>
      <c r="Y20" s="175">
        <v>290968.43330292997</v>
      </c>
      <c r="Z20" s="174"/>
      <c r="AA20" s="64"/>
      <c r="AB20" s="175">
        <v>-41.08239971912888</v>
      </c>
      <c r="AC20" s="3"/>
      <c r="AD20" s="174" t="s">
        <v>143</v>
      </c>
      <c r="AE20" s="64"/>
      <c r="AF20" s="64"/>
      <c r="AG20" s="175"/>
    </row>
    <row r="21" spans="1:34" ht="20.100000000000001" customHeight="1" x14ac:dyDescent="0.25">
      <c r="A21" s="43"/>
      <c r="B21" s="187"/>
      <c r="C21" s="188" t="s">
        <v>140</v>
      </c>
      <c r="D21" s="269">
        <v>86.24824684431978</v>
      </c>
      <c r="E21" s="66">
        <v>59.381116935483874</v>
      </c>
      <c r="F21" s="272">
        <v>43.244550336472749</v>
      </c>
      <c r="G21" s="269"/>
      <c r="H21" s="66"/>
      <c r="I21" s="272">
        <v>0</v>
      </c>
      <c r="J21" s="269"/>
      <c r="K21" s="66"/>
      <c r="L21" s="272">
        <v>9.1703712546378959E-3</v>
      </c>
      <c r="M21" s="269"/>
      <c r="N21" s="66"/>
      <c r="O21" s="272">
        <v>43.253720707727389</v>
      </c>
      <c r="P21" s="3"/>
      <c r="Q21" s="256">
        <v>16.694340338726409</v>
      </c>
      <c r="R21" s="63">
        <v>1.415485210493044</v>
      </c>
      <c r="S21" s="299">
        <v>13.864136443349521</v>
      </c>
      <c r="T21" s="256"/>
      <c r="U21" s="63"/>
      <c r="V21" s="299">
        <v>-100</v>
      </c>
      <c r="W21" s="256"/>
      <c r="X21" s="63"/>
      <c r="Y21" s="299">
        <v>-88.72173980160224</v>
      </c>
      <c r="Z21" s="256"/>
      <c r="AA21" s="63"/>
      <c r="AB21" s="299">
        <v>-33.605723448458065</v>
      </c>
      <c r="AC21" s="3"/>
      <c r="AD21" s="256" t="s">
        <v>142</v>
      </c>
      <c r="AE21" s="63"/>
      <c r="AF21" s="63"/>
      <c r="AG21" s="257"/>
    </row>
    <row r="22" spans="1:34" ht="20.100000000000001" customHeight="1" x14ac:dyDescent="0.25">
      <c r="A22" s="43"/>
      <c r="B22" s="185"/>
      <c r="C22" s="186" t="s">
        <v>144</v>
      </c>
      <c r="D22" s="179">
        <v>65.624123422159883</v>
      </c>
      <c r="E22" s="65">
        <v>47.117960685483872</v>
      </c>
      <c r="F22" s="180">
        <v>39.633999128119932</v>
      </c>
      <c r="G22" s="179"/>
      <c r="H22" s="65"/>
      <c r="I22" s="180">
        <v>0</v>
      </c>
      <c r="J22" s="179"/>
      <c r="K22" s="65"/>
      <c r="L22" s="180">
        <v>3.5261509634015073E-2</v>
      </c>
      <c r="M22" s="179"/>
      <c r="N22" s="65"/>
      <c r="O22" s="180">
        <v>39.669260637753943</v>
      </c>
      <c r="P22" s="3"/>
      <c r="Q22" s="174">
        <v>2.5017525411957209</v>
      </c>
      <c r="R22" s="64">
        <v>-9.2465201923144829</v>
      </c>
      <c r="S22" s="175">
        <v>6.4855751034095919</v>
      </c>
      <c r="T22" s="174"/>
      <c r="U22" s="64"/>
      <c r="V22" s="175">
        <v>-100</v>
      </c>
      <c r="W22" s="174"/>
      <c r="X22" s="64"/>
      <c r="Y22" s="175">
        <v>564.50589570174816</v>
      </c>
      <c r="Z22" s="174"/>
      <c r="AA22" s="64"/>
      <c r="AB22" s="175">
        <v>-42.453940988729784</v>
      </c>
      <c r="AC22" s="3"/>
      <c r="AD22" s="174" t="s">
        <v>142</v>
      </c>
      <c r="AE22" s="64"/>
      <c r="AF22" s="64"/>
      <c r="AG22" s="175"/>
    </row>
    <row r="23" spans="1:34" ht="20.100000000000001" customHeight="1" x14ac:dyDescent="0.25">
      <c r="A23" s="43"/>
      <c r="B23" s="187"/>
      <c r="C23" s="188" t="s">
        <v>145</v>
      </c>
      <c r="D23" s="269">
        <v>70.671014492753628</v>
      </c>
      <c r="E23" s="66">
        <v>48.982053125</v>
      </c>
      <c r="F23" s="272">
        <v>33.921027578158586</v>
      </c>
      <c r="G23" s="269"/>
      <c r="H23" s="66"/>
      <c r="I23" s="272">
        <v>0</v>
      </c>
      <c r="J23" s="269"/>
      <c r="K23" s="66"/>
      <c r="L23" s="272">
        <v>3.2139999698064838E-2</v>
      </c>
      <c r="M23" s="269"/>
      <c r="N23" s="66"/>
      <c r="O23" s="272">
        <v>33.953167577856654</v>
      </c>
      <c r="P23" s="3"/>
      <c r="Q23" s="256">
        <v>-24.689184388962051</v>
      </c>
      <c r="R23" s="63">
        <v>-13.193255096129246</v>
      </c>
      <c r="S23" s="299">
        <v>-9.1458637033238688</v>
      </c>
      <c r="T23" s="256"/>
      <c r="U23" s="63"/>
      <c r="V23" s="299">
        <v>-100</v>
      </c>
      <c r="W23" s="256"/>
      <c r="X23" s="63"/>
      <c r="Y23" s="299">
        <v>4843.093625803016</v>
      </c>
      <c r="Z23" s="256"/>
      <c r="AA23" s="63"/>
      <c r="AB23" s="299">
        <v>-56.410269322887231</v>
      </c>
      <c r="AC23" s="3"/>
      <c r="AD23" s="256" t="s">
        <v>142</v>
      </c>
      <c r="AE23" s="63"/>
      <c r="AF23" s="63"/>
      <c r="AG23" s="257"/>
    </row>
    <row r="24" spans="1:34" ht="20.100000000000001" customHeight="1" x14ac:dyDescent="0.25">
      <c r="A24" s="43"/>
      <c r="B24" s="185"/>
      <c r="C24" s="186" t="s">
        <v>147</v>
      </c>
      <c r="D24" s="179">
        <v>87.199158485273486</v>
      </c>
      <c r="E24" s="65">
        <v>66.773732862903231</v>
      </c>
      <c r="F24" s="180">
        <v>42.469958053379855</v>
      </c>
      <c r="G24" s="179"/>
      <c r="H24" s="65"/>
      <c r="I24" s="180">
        <v>0</v>
      </c>
      <c r="J24" s="179"/>
      <c r="K24" s="65"/>
      <c r="L24" s="180">
        <v>2.8531863170460952E-2</v>
      </c>
      <c r="M24" s="179"/>
      <c r="N24" s="65"/>
      <c r="O24" s="180">
        <v>42.498489916550319</v>
      </c>
      <c r="P24" s="3"/>
      <c r="Q24" s="174">
        <v>-13.600011117376276</v>
      </c>
      <c r="R24" s="64">
        <v>-3.6439227952974242</v>
      </c>
      <c r="S24" s="175">
        <v>-0.39406715800551928</v>
      </c>
      <c r="T24" s="174"/>
      <c r="U24" s="64"/>
      <c r="V24" s="175">
        <v>-100</v>
      </c>
      <c r="W24" s="174"/>
      <c r="X24" s="64"/>
      <c r="Y24" s="175">
        <v>12541.515770938531</v>
      </c>
      <c r="Z24" s="174"/>
      <c r="AA24" s="64"/>
      <c r="AB24" s="175">
        <v>-36.054737226812442</v>
      </c>
      <c r="AC24" s="3"/>
      <c r="AD24" s="174" t="s">
        <v>146</v>
      </c>
      <c r="AE24" s="64"/>
      <c r="AF24" s="64"/>
      <c r="AG24" s="175"/>
    </row>
    <row r="25" spans="1:34" ht="20.100000000000001" customHeight="1" x14ac:dyDescent="0.2">
      <c r="A25" s="44"/>
      <c r="B25" s="187"/>
      <c r="C25" s="188" t="s">
        <v>148</v>
      </c>
      <c r="D25" s="269">
        <v>107.93840579710145</v>
      </c>
      <c r="E25" s="66">
        <v>64.818150000000003</v>
      </c>
      <c r="F25" s="272">
        <v>36.918560449169313</v>
      </c>
      <c r="G25" s="269"/>
      <c r="H25" s="66"/>
      <c r="I25" s="272">
        <v>0</v>
      </c>
      <c r="J25" s="269"/>
      <c r="K25" s="66"/>
      <c r="L25" s="272">
        <v>2.0706141815923316E-3</v>
      </c>
      <c r="M25" s="269"/>
      <c r="N25" s="66"/>
      <c r="O25" s="272">
        <v>36.920631063350903</v>
      </c>
      <c r="P25" s="3"/>
      <c r="Q25" s="256">
        <v>16.537706251848672</v>
      </c>
      <c r="R25" s="63">
        <v>11.996402316637061</v>
      </c>
      <c r="S25" s="299">
        <v>4.3493299279810991</v>
      </c>
      <c r="T25" s="256"/>
      <c r="U25" s="63"/>
      <c r="V25" s="299">
        <v>-100</v>
      </c>
      <c r="W25" s="256"/>
      <c r="X25" s="63"/>
      <c r="Y25" s="299">
        <v>510.88479787402321</v>
      </c>
      <c r="Z25" s="256"/>
      <c r="AA25" s="63"/>
      <c r="AB25" s="299">
        <v>-31.235798483941288</v>
      </c>
      <c r="AC25" s="3"/>
      <c r="AD25" s="256" t="s">
        <v>142</v>
      </c>
      <c r="AE25" s="63"/>
      <c r="AF25" s="63"/>
      <c r="AG25" s="257"/>
    </row>
    <row r="26" spans="1:34" ht="20.100000000000001" customHeight="1" x14ac:dyDescent="0.2">
      <c r="A26" s="44"/>
      <c r="B26" s="189"/>
      <c r="C26" s="190" t="s">
        <v>149</v>
      </c>
      <c r="D26" s="273">
        <v>74.747545582047692</v>
      </c>
      <c r="E26" s="274">
        <v>45.035837701612905</v>
      </c>
      <c r="F26" s="275">
        <v>28.42217996166859</v>
      </c>
      <c r="G26" s="273"/>
      <c r="H26" s="274"/>
      <c r="I26" s="275">
        <v>0</v>
      </c>
      <c r="J26" s="273"/>
      <c r="K26" s="274"/>
      <c r="L26" s="275">
        <v>0.11475384468540865</v>
      </c>
      <c r="M26" s="273"/>
      <c r="N26" s="274"/>
      <c r="O26" s="275">
        <v>28.536933806353996</v>
      </c>
      <c r="P26" s="276"/>
      <c r="Q26" s="176">
        <v>1.1012150356448775</v>
      </c>
      <c r="R26" s="177">
        <v>3.4701335608207633</v>
      </c>
      <c r="S26" s="178">
        <v>-1.8544937020701346</v>
      </c>
      <c r="T26" s="176"/>
      <c r="U26" s="177"/>
      <c r="V26" s="178">
        <v>-100</v>
      </c>
      <c r="W26" s="176"/>
      <c r="X26" s="177"/>
      <c r="Y26" s="178">
        <v>19426.702988022946</v>
      </c>
      <c r="Z26" s="176"/>
      <c r="AA26" s="177"/>
      <c r="AB26" s="178">
        <v>-66.963388205279202</v>
      </c>
      <c r="AC26" s="276"/>
      <c r="AD26" s="176" t="s">
        <v>142</v>
      </c>
      <c r="AE26" s="177"/>
      <c r="AF26" s="177"/>
      <c r="AG26" s="178"/>
    </row>
    <row r="27" spans="1:34" ht="21" customHeight="1" x14ac:dyDescent="0.2">
      <c r="A27" s="76"/>
      <c r="B27" s="78"/>
      <c r="C27" s="78"/>
      <c r="D27" s="77"/>
      <c r="E27" s="77"/>
      <c r="F27" s="77"/>
      <c r="G27" s="77"/>
      <c r="H27" s="77"/>
      <c r="I27" s="77"/>
      <c r="J27" s="77"/>
      <c r="K27" s="77"/>
      <c r="L27" s="77"/>
      <c r="M27" s="77"/>
      <c r="N27" s="77"/>
      <c r="O27" s="77"/>
      <c r="P27" s="79"/>
      <c r="Q27" s="77"/>
      <c r="R27" s="77"/>
      <c r="S27" s="77"/>
      <c r="T27" s="77"/>
      <c r="U27" s="77"/>
      <c r="V27" s="77"/>
      <c r="W27" s="77"/>
      <c r="X27" s="77"/>
      <c r="Y27" s="77"/>
      <c r="Z27" s="77"/>
      <c r="AA27" s="77"/>
      <c r="AB27" s="77"/>
      <c r="AC27" s="79"/>
      <c r="AD27" s="77"/>
      <c r="AE27" s="77"/>
      <c r="AF27" s="77"/>
      <c r="AG27" s="77"/>
      <c r="AH27" s="1"/>
    </row>
    <row r="28" spans="1:34" ht="24.95" customHeight="1" x14ac:dyDescent="0.25">
      <c r="A28" s="76"/>
      <c r="B28" s="563" t="s">
        <v>57</v>
      </c>
      <c r="C28" s="563"/>
      <c r="D28" s="563"/>
      <c r="E28" s="563"/>
      <c r="F28" s="563"/>
      <c r="G28" s="563"/>
      <c r="H28" s="563"/>
      <c r="I28" s="563"/>
      <c r="J28" s="563"/>
      <c r="K28" s="563"/>
      <c r="L28" s="563"/>
      <c r="M28" s="563"/>
      <c r="N28" s="563"/>
      <c r="O28" s="541"/>
      <c r="P28" s="302"/>
      <c r="Q28" s="562"/>
      <c r="R28" s="562"/>
      <c r="S28" s="562"/>
      <c r="T28" s="562"/>
      <c r="U28" s="562"/>
      <c r="V28" s="562"/>
      <c r="W28" s="562"/>
      <c r="X28" s="562"/>
      <c r="Y28" s="562"/>
      <c r="Z28" s="562"/>
      <c r="AA28" s="562"/>
      <c r="AB28" s="538"/>
      <c r="AC28" s="302"/>
      <c r="AD28" s="562"/>
      <c r="AE28" s="562"/>
      <c r="AF28" s="562"/>
      <c r="AG28" s="538"/>
      <c r="AH28" s="1"/>
    </row>
    <row r="29" spans="1:34" ht="20.100000000000001" customHeight="1" x14ac:dyDescent="0.25">
      <c r="A29" s="43"/>
      <c r="B29" s="183">
        <v>2022</v>
      </c>
      <c r="C29" s="184"/>
      <c r="D29" s="277">
        <v>83.849195949970223</v>
      </c>
      <c r="E29" s="278">
        <v>59.626610359589044</v>
      </c>
      <c r="F29" s="268">
        <v>38.5882910878505</v>
      </c>
      <c r="G29" s="277"/>
      <c r="H29" s="278"/>
      <c r="I29" s="268">
        <v>0</v>
      </c>
      <c r="J29" s="277"/>
      <c r="K29" s="278"/>
      <c r="L29" s="268">
        <v>6.3815149744623069E-4</v>
      </c>
      <c r="M29" s="277"/>
      <c r="N29" s="278"/>
      <c r="O29" s="268">
        <v>38.588929239347948</v>
      </c>
      <c r="P29" s="3"/>
      <c r="Q29" s="260">
        <v>-6.573931704377121</v>
      </c>
      <c r="R29" s="261">
        <v>-0.26732895289486835</v>
      </c>
      <c r="S29" s="255">
        <v>5.5633820593203174</v>
      </c>
      <c r="T29" s="260"/>
      <c r="U29" s="261"/>
      <c r="V29" s="255">
        <v>0</v>
      </c>
      <c r="W29" s="260"/>
      <c r="X29" s="261"/>
      <c r="Y29" s="255">
        <v>-88.259513801579629</v>
      </c>
      <c r="Z29" s="260"/>
      <c r="AA29" s="261"/>
      <c r="AB29" s="255">
        <v>5.549433167308873</v>
      </c>
      <c r="AC29" s="3"/>
      <c r="AD29" s="260" t="s">
        <v>143</v>
      </c>
      <c r="AE29" s="261"/>
      <c r="AF29" s="261"/>
      <c r="AG29" s="262"/>
    </row>
    <row r="30" spans="1:34" ht="20.100000000000001" customHeight="1" x14ac:dyDescent="0.25">
      <c r="A30" s="43"/>
      <c r="B30" s="185">
        <v>2023</v>
      </c>
      <c r="C30" s="186"/>
      <c r="D30" s="179">
        <v>85.697319833234062</v>
      </c>
      <c r="E30" s="65">
        <v>57.432946061643833</v>
      </c>
      <c r="F30" s="180">
        <v>38.376322412757993</v>
      </c>
      <c r="G30" s="179"/>
      <c r="H30" s="65"/>
      <c r="I30" s="180">
        <v>34.826037000851784</v>
      </c>
      <c r="J30" s="179"/>
      <c r="K30" s="65"/>
      <c r="L30" s="180">
        <v>2.9355532158201667E-2</v>
      </c>
      <c r="M30" s="179"/>
      <c r="N30" s="65"/>
      <c r="O30" s="180">
        <v>73.231714945767976</v>
      </c>
      <c r="P30" s="3"/>
      <c r="Q30" s="174">
        <v>2.2041044786358119</v>
      </c>
      <c r="R30" s="64">
        <v>-3.6790021849749173</v>
      </c>
      <c r="S30" s="175">
        <v>-0.54930827244762748</v>
      </c>
      <c r="T30" s="174"/>
      <c r="U30" s="64"/>
      <c r="V30" s="175">
        <v>0</v>
      </c>
      <c r="W30" s="174"/>
      <c r="X30" s="64"/>
      <c r="Y30" s="175">
        <v>4500.0882483550804</v>
      </c>
      <c r="Z30" s="174"/>
      <c r="AA30" s="64"/>
      <c r="AB30" s="175">
        <v>89.773897305206489</v>
      </c>
      <c r="AC30" s="3"/>
      <c r="AD30" s="174" t="s">
        <v>142</v>
      </c>
      <c r="AE30" s="64"/>
      <c r="AF30" s="64"/>
      <c r="AG30" s="175"/>
    </row>
    <row r="31" spans="1:34" ht="20.100000000000001" customHeight="1" x14ac:dyDescent="0.25">
      <c r="A31" s="43"/>
      <c r="B31" s="258">
        <v>2024</v>
      </c>
      <c r="C31" s="259"/>
      <c r="D31" s="280">
        <v>87.6692207175101</v>
      </c>
      <c r="E31" s="281">
        <v>57.26286324102503</v>
      </c>
      <c r="F31" s="300">
        <v>38.748860519142241</v>
      </c>
      <c r="G31" s="280"/>
      <c r="H31" s="281"/>
      <c r="I31" s="300">
        <v>11.641857858191894</v>
      </c>
      <c r="J31" s="280"/>
      <c r="K31" s="281"/>
      <c r="L31" s="300">
        <v>0.15743809915588988</v>
      </c>
      <c r="M31" s="280"/>
      <c r="N31" s="281"/>
      <c r="O31" s="300">
        <v>50.548156476490028</v>
      </c>
      <c r="P31" s="276"/>
      <c r="Q31" s="263">
        <v>2.3010064820558873</v>
      </c>
      <c r="R31" s="264">
        <v>-0.29614155678613946</v>
      </c>
      <c r="S31" s="301">
        <v>0.97074988670093354</v>
      </c>
      <c r="T31" s="263"/>
      <c r="U31" s="264"/>
      <c r="V31" s="301">
        <v>-66.571396401229805</v>
      </c>
      <c r="W31" s="263"/>
      <c r="X31" s="264"/>
      <c r="Y31" s="301">
        <v>436.31492041520505</v>
      </c>
      <c r="Z31" s="263"/>
      <c r="AA31" s="264"/>
      <c r="AB31" s="301">
        <v>-30.975047472394234</v>
      </c>
      <c r="AC31" s="276"/>
      <c r="AD31" s="263" t="s">
        <v>142</v>
      </c>
      <c r="AE31" s="264"/>
      <c r="AF31" s="264"/>
      <c r="AG31" s="265"/>
    </row>
    <row r="32" spans="1:34" ht="21" customHeight="1" x14ac:dyDescent="0.2"/>
    <row r="33" spans="1:49" ht="24.95" customHeight="1" x14ac:dyDescent="0.25">
      <c r="A33" s="76"/>
      <c r="B33" s="561" t="s">
        <v>43</v>
      </c>
      <c r="C33" s="561"/>
      <c r="D33" s="561"/>
      <c r="E33" s="561"/>
      <c r="F33" s="561"/>
      <c r="G33" s="561"/>
      <c r="H33" s="561"/>
      <c r="I33" s="561"/>
      <c r="J33" s="561"/>
      <c r="K33" s="561"/>
      <c r="L33" s="561"/>
      <c r="M33" s="561"/>
      <c r="N33" s="561"/>
      <c r="O33" s="540"/>
      <c r="P33" s="302"/>
      <c r="Q33" s="562"/>
      <c r="R33" s="562"/>
      <c r="S33" s="562"/>
      <c r="T33" s="562"/>
      <c r="U33" s="562"/>
      <c r="V33" s="562"/>
      <c r="W33" s="562"/>
      <c r="X33" s="562"/>
      <c r="Y33" s="562"/>
      <c r="Z33" s="562"/>
      <c r="AA33" s="562"/>
      <c r="AB33" s="538"/>
      <c r="AC33" s="302"/>
      <c r="AD33" s="562"/>
      <c r="AE33" s="562"/>
      <c r="AF33" s="562"/>
      <c r="AG33" s="538"/>
      <c r="AH33" s="1"/>
    </row>
    <row r="34" spans="1:49" ht="20.100000000000001" customHeight="1" x14ac:dyDescent="0.25">
      <c r="A34" s="43"/>
      <c r="B34" s="183">
        <v>2022</v>
      </c>
      <c r="C34" s="184"/>
      <c r="D34" s="277">
        <v>90.487003780718339</v>
      </c>
      <c r="E34" s="278">
        <v>52.867811820652172</v>
      </c>
      <c r="F34" s="268">
        <v>38.483707562567041</v>
      </c>
      <c r="G34" s="277"/>
      <c r="H34" s="278"/>
      <c r="I34" s="268">
        <v>0</v>
      </c>
      <c r="J34" s="277"/>
      <c r="K34" s="278"/>
      <c r="L34" s="268">
        <v>4.2846862569168715E-4</v>
      </c>
      <c r="M34" s="277"/>
      <c r="N34" s="278"/>
      <c r="O34" s="268">
        <v>38.484136031192733</v>
      </c>
      <c r="P34" s="3"/>
      <c r="Q34" s="260">
        <v>1.8934344441849702</v>
      </c>
      <c r="R34" s="261">
        <v>-15.960283178170156</v>
      </c>
      <c r="S34" s="255">
        <v>3.5036545661500686</v>
      </c>
      <c r="T34" s="260"/>
      <c r="U34" s="261"/>
      <c r="V34" s="255">
        <v>0</v>
      </c>
      <c r="W34" s="260"/>
      <c r="X34" s="261"/>
      <c r="Y34" s="255">
        <v>-98.021243153684921</v>
      </c>
      <c r="Z34" s="260"/>
      <c r="AA34" s="261"/>
      <c r="AB34" s="255">
        <v>3.444563056533207</v>
      </c>
      <c r="AC34" s="3"/>
      <c r="AD34" s="260" t="s">
        <v>142</v>
      </c>
      <c r="AE34" s="261"/>
      <c r="AF34" s="261"/>
      <c r="AG34" s="262"/>
    </row>
    <row r="35" spans="1:49" ht="20.100000000000001" customHeight="1" x14ac:dyDescent="0.25">
      <c r="A35" s="43"/>
      <c r="B35" s="185">
        <v>2023</v>
      </c>
      <c r="C35" s="186"/>
      <c r="D35" s="179">
        <v>89.122164461247635</v>
      </c>
      <c r="E35" s="65">
        <v>56.889260529891303</v>
      </c>
      <c r="F35" s="180">
        <v>35.654410462413189</v>
      </c>
      <c r="G35" s="179"/>
      <c r="H35" s="65"/>
      <c r="I35" s="180">
        <v>33.363723968533492</v>
      </c>
      <c r="J35" s="179"/>
      <c r="K35" s="65"/>
      <c r="L35" s="180">
        <v>3.8479785794555996E-4</v>
      </c>
      <c r="M35" s="179"/>
      <c r="N35" s="65"/>
      <c r="O35" s="180">
        <v>69.018519228804635</v>
      </c>
      <c r="P35" s="3"/>
      <c r="Q35" s="174">
        <v>-1.5083263479030897</v>
      </c>
      <c r="R35" s="64">
        <v>7.6066108482604831</v>
      </c>
      <c r="S35" s="175">
        <v>-7.3519348300433309</v>
      </c>
      <c r="T35" s="174"/>
      <c r="U35" s="64"/>
      <c r="V35" s="175">
        <v>0</v>
      </c>
      <c r="W35" s="174"/>
      <c r="X35" s="64"/>
      <c r="Y35" s="175">
        <v>-10.192285281684597</v>
      </c>
      <c r="Z35" s="174"/>
      <c r="AA35" s="64"/>
      <c r="AB35" s="175">
        <v>79.342779510106936</v>
      </c>
      <c r="AC35" s="3"/>
      <c r="AD35" s="174" t="s">
        <v>142</v>
      </c>
      <c r="AE35" s="64"/>
      <c r="AF35" s="64"/>
      <c r="AG35" s="175"/>
    </row>
    <row r="36" spans="1:49" ht="20.100000000000001" customHeight="1" x14ac:dyDescent="0.25">
      <c r="A36" s="43"/>
      <c r="B36" s="258">
        <v>2024</v>
      </c>
      <c r="C36" s="259"/>
      <c r="D36" s="280">
        <v>89.766304347826093</v>
      </c>
      <c r="E36" s="281">
        <v>58.81131725543478</v>
      </c>
      <c r="F36" s="300">
        <v>35.925823334720732</v>
      </c>
      <c r="G36" s="280"/>
      <c r="H36" s="281"/>
      <c r="I36" s="300">
        <v>0</v>
      </c>
      <c r="J36" s="280"/>
      <c r="K36" s="281"/>
      <c r="L36" s="300">
        <v>4.8957520991847379E-2</v>
      </c>
      <c r="M36" s="280"/>
      <c r="N36" s="281"/>
      <c r="O36" s="300">
        <v>35.974780855712581</v>
      </c>
      <c r="P36" s="276"/>
      <c r="Q36" s="263">
        <v>0.72276059554917793</v>
      </c>
      <c r="R36" s="264">
        <v>3.3785932663416909</v>
      </c>
      <c r="S36" s="301">
        <v>0.76123225374026549</v>
      </c>
      <c r="T36" s="263"/>
      <c r="U36" s="264"/>
      <c r="V36" s="301">
        <v>-100</v>
      </c>
      <c r="W36" s="263"/>
      <c r="X36" s="264"/>
      <c r="Y36" s="301">
        <v>12622.91792440847</v>
      </c>
      <c r="Z36" s="263"/>
      <c r="AA36" s="264"/>
      <c r="AB36" s="301">
        <v>-47.876626074149314</v>
      </c>
      <c r="AC36" s="276"/>
      <c r="AD36" s="263" t="s">
        <v>142</v>
      </c>
      <c r="AE36" s="264"/>
      <c r="AF36" s="264"/>
      <c r="AG36" s="265"/>
    </row>
    <row r="37" spans="1:49" ht="21" customHeight="1" x14ac:dyDescent="0.2"/>
    <row r="38" spans="1:49" ht="24.95" customHeight="1" x14ac:dyDescent="0.25">
      <c r="A38" s="76"/>
      <c r="B38" s="561" t="s">
        <v>44</v>
      </c>
      <c r="C38" s="561"/>
      <c r="D38" s="561"/>
      <c r="E38" s="561"/>
      <c r="F38" s="561"/>
      <c r="G38" s="561"/>
      <c r="H38" s="561"/>
      <c r="I38" s="561"/>
      <c r="J38" s="561"/>
      <c r="K38" s="561"/>
      <c r="L38" s="561"/>
      <c r="M38" s="561"/>
      <c r="N38" s="561"/>
      <c r="O38" s="540"/>
      <c r="P38" s="302"/>
      <c r="Q38" s="562"/>
      <c r="R38" s="562"/>
      <c r="S38" s="562"/>
      <c r="T38" s="562"/>
      <c r="U38" s="562"/>
      <c r="V38" s="562"/>
      <c r="W38" s="562"/>
      <c r="X38" s="562"/>
      <c r="Y38" s="562"/>
      <c r="Z38" s="562"/>
      <c r="AA38" s="562"/>
      <c r="AB38" s="538"/>
      <c r="AC38" s="302"/>
      <c r="AD38" s="562"/>
      <c r="AE38" s="562"/>
      <c r="AF38" s="562"/>
      <c r="AG38" s="538"/>
      <c r="AH38" s="1"/>
    </row>
    <row r="39" spans="1:49" ht="20.100000000000001" customHeight="1" x14ac:dyDescent="0.25">
      <c r="A39" s="43"/>
      <c r="B39" s="183">
        <v>2022</v>
      </c>
      <c r="C39" s="184"/>
      <c r="D39" s="277">
        <v>83.849195949970223</v>
      </c>
      <c r="E39" s="278">
        <v>59.626610359589044</v>
      </c>
      <c r="F39" s="268">
        <v>38.5882910878505</v>
      </c>
      <c r="G39" s="277"/>
      <c r="H39" s="278"/>
      <c r="I39" s="268">
        <v>0</v>
      </c>
      <c r="J39" s="277"/>
      <c r="K39" s="278"/>
      <c r="L39" s="268">
        <v>6.3815149744623069E-4</v>
      </c>
      <c r="M39" s="277"/>
      <c r="N39" s="278"/>
      <c r="O39" s="268">
        <v>38.588929239347948</v>
      </c>
      <c r="P39" s="3"/>
      <c r="Q39" s="260">
        <v>-6.573931704377121</v>
      </c>
      <c r="R39" s="261">
        <v>-0.26732895289486835</v>
      </c>
      <c r="S39" s="255">
        <v>5.5633820593203174</v>
      </c>
      <c r="T39" s="260"/>
      <c r="U39" s="261"/>
      <c r="V39" s="255">
        <v>0</v>
      </c>
      <c r="W39" s="260"/>
      <c r="X39" s="261"/>
      <c r="Y39" s="255">
        <v>-88.259513801579629</v>
      </c>
      <c r="Z39" s="260"/>
      <c r="AA39" s="261"/>
      <c r="AB39" s="255">
        <v>5.549433167308873</v>
      </c>
      <c r="AC39" s="3"/>
      <c r="AD39" s="260" t="s">
        <v>143</v>
      </c>
      <c r="AE39" s="261"/>
      <c r="AF39" s="261"/>
      <c r="AG39" s="262"/>
    </row>
    <row r="40" spans="1:49" ht="20.100000000000001" customHeight="1" x14ac:dyDescent="0.25">
      <c r="A40" s="43"/>
      <c r="B40" s="185">
        <v>2023</v>
      </c>
      <c r="C40" s="186"/>
      <c r="D40" s="179">
        <v>85.697319833234062</v>
      </c>
      <c r="E40" s="65">
        <v>57.432946061643833</v>
      </c>
      <c r="F40" s="180">
        <v>38.376322412757993</v>
      </c>
      <c r="G40" s="179"/>
      <c r="H40" s="65"/>
      <c r="I40" s="180">
        <v>34.826037000851784</v>
      </c>
      <c r="J40" s="179"/>
      <c r="K40" s="65"/>
      <c r="L40" s="180">
        <v>2.9355532158201667E-2</v>
      </c>
      <c r="M40" s="179"/>
      <c r="N40" s="65"/>
      <c r="O40" s="180">
        <v>73.231714945767976</v>
      </c>
      <c r="P40" s="3"/>
      <c r="Q40" s="174">
        <v>2.2041044786358119</v>
      </c>
      <c r="R40" s="64">
        <v>-3.6790021849749173</v>
      </c>
      <c r="S40" s="175">
        <v>-0.54930827244762748</v>
      </c>
      <c r="T40" s="174"/>
      <c r="U40" s="64"/>
      <c r="V40" s="175">
        <v>0</v>
      </c>
      <c r="W40" s="174"/>
      <c r="X40" s="64"/>
      <c r="Y40" s="175">
        <v>4500.0882483550804</v>
      </c>
      <c r="Z40" s="174"/>
      <c r="AA40" s="64"/>
      <c r="AB40" s="175">
        <v>89.773897305206489</v>
      </c>
      <c r="AC40" s="3"/>
      <c r="AD40" s="174" t="s">
        <v>142</v>
      </c>
      <c r="AE40" s="64"/>
      <c r="AF40" s="64"/>
      <c r="AG40" s="175"/>
    </row>
    <row r="41" spans="1:49" ht="20.100000000000001" customHeight="1" x14ac:dyDescent="0.25">
      <c r="A41" s="43"/>
      <c r="B41" s="258">
        <v>2024</v>
      </c>
      <c r="C41" s="259"/>
      <c r="D41" s="280">
        <v>87.6692207175101</v>
      </c>
      <c r="E41" s="281">
        <v>57.26286324102503</v>
      </c>
      <c r="F41" s="300">
        <v>38.748860519142241</v>
      </c>
      <c r="G41" s="280"/>
      <c r="H41" s="281"/>
      <c r="I41" s="300">
        <v>11.641857858191894</v>
      </c>
      <c r="J41" s="280"/>
      <c r="K41" s="281"/>
      <c r="L41" s="300">
        <v>0.15743809915588988</v>
      </c>
      <c r="M41" s="280"/>
      <c r="N41" s="281"/>
      <c r="O41" s="300">
        <v>50.548156476490028</v>
      </c>
      <c r="P41" s="276"/>
      <c r="Q41" s="263">
        <v>2.3010064820558873</v>
      </c>
      <c r="R41" s="264">
        <v>-0.29614155678613946</v>
      </c>
      <c r="S41" s="301">
        <v>0.97074988670093354</v>
      </c>
      <c r="T41" s="263"/>
      <c r="U41" s="264"/>
      <c r="V41" s="301">
        <v>-66.571396401229805</v>
      </c>
      <c r="W41" s="263"/>
      <c r="X41" s="264"/>
      <c r="Y41" s="301">
        <v>436.31492041520505</v>
      </c>
      <c r="Z41" s="263"/>
      <c r="AA41" s="264"/>
      <c r="AB41" s="301">
        <v>-30.975047472394234</v>
      </c>
      <c r="AC41" s="276"/>
      <c r="AD41" s="263" t="s">
        <v>142</v>
      </c>
      <c r="AE41" s="264"/>
      <c r="AF41" s="264"/>
      <c r="AG41" s="265"/>
    </row>
    <row r="42" spans="1:49" ht="12.75" customHeight="1" x14ac:dyDescent="0.2"/>
    <row r="43" spans="1:49" ht="20.100000000000001" customHeight="1" x14ac:dyDescent="0.2">
      <c r="B43" s="5" t="s">
        <v>88</v>
      </c>
    </row>
    <row r="44" spans="1:49" ht="14.1" customHeight="1" x14ac:dyDescent="0.2">
      <c r="B44" s="5"/>
      <c r="AW44" s="151"/>
    </row>
    <row r="45" spans="1:49" ht="24" customHeight="1" x14ac:dyDescent="0.2">
      <c r="B45" s="524" t="s">
        <v>106</v>
      </c>
      <c r="C45" s="524"/>
      <c r="D45" s="524"/>
      <c r="E45" s="524"/>
      <c r="F45" s="524"/>
      <c r="G45" s="524"/>
      <c r="H45" s="524"/>
      <c r="I45" s="524"/>
      <c r="J45" s="524"/>
      <c r="K45" s="524"/>
      <c r="L45" s="524"/>
      <c r="M45" s="524"/>
      <c r="N45" s="524"/>
      <c r="O45" s="524"/>
      <c r="P45" s="524"/>
      <c r="Q45" s="524"/>
      <c r="R45" s="524"/>
      <c r="S45" s="524"/>
      <c r="T45" s="524"/>
      <c r="U45" s="524"/>
      <c r="V45" s="524"/>
      <c r="W45" s="524"/>
      <c r="X45" s="524"/>
      <c r="Y45" s="524"/>
      <c r="Z45" s="524"/>
      <c r="AA45" s="524"/>
      <c r="AB45" s="524"/>
      <c r="AC45" s="524"/>
      <c r="AD45" s="524"/>
      <c r="AE45" s="524"/>
      <c r="AF45" s="524"/>
      <c r="AG45" s="524"/>
      <c r="AW45" s="151"/>
    </row>
    <row r="46" spans="1:49" ht="14.1" customHeight="1" x14ac:dyDescent="0.2">
      <c r="AW46" s="151"/>
    </row>
    <row r="47" spans="1:49" x14ac:dyDescent="0.2">
      <c r="A47" s="151"/>
      <c r="B47" s="151"/>
      <c r="C47" s="151"/>
      <c r="D47" s="151"/>
      <c r="E47" s="151"/>
      <c r="F47" s="151"/>
      <c r="G47" s="151"/>
      <c r="H47" s="151"/>
      <c r="I47" s="151"/>
      <c r="J47" s="151"/>
      <c r="K47" s="151"/>
      <c r="L47" s="151"/>
      <c r="M47" s="151"/>
      <c r="N47" s="151"/>
      <c r="O47" s="151"/>
      <c r="P47" s="151"/>
      <c r="Q47" s="151"/>
      <c r="R47" s="151"/>
      <c r="S47" s="151"/>
      <c r="T47" s="151"/>
      <c r="U47" s="151"/>
      <c r="V47" s="151"/>
      <c r="W47" s="151"/>
      <c r="X47" s="151"/>
      <c r="Y47" s="151"/>
      <c r="Z47" s="151"/>
      <c r="AA47" s="151"/>
      <c r="AB47" s="151"/>
      <c r="AC47" s="151"/>
      <c r="AD47" s="151"/>
      <c r="AE47" s="151"/>
      <c r="AF47" s="151"/>
      <c r="AG47" s="151"/>
      <c r="AH47" s="151"/>
    </row>
    <row r="48" spans="1:49" x14ac:dyDescent="0.2">
      <c r="A48" s="151"/>
      <c r="B48" s="151"/>
      <c r="C48" s="151"/>
      <c r="D48" s="151"/>
      <c r="E48" s="151"/>
      <c r="F48" s="151"/>
      <c r="G48" s="151"/>
      <c r="H48" s="151"/>
      <c r="I48" s="151"/>
      <c r="J48" s="151"/>
      <c r="K48" s="151"/>
      <c r="L48" s="151"/>
      <c r="M48" s="151"/>
      <c r="N48" s="151"/>
      <c r="O48" s="151"/>
      <c r="P48" s="151"/>
      <c r="Q48" s="151"/>
      <c r="R48" s="151"/>
      <c r="S48" s="151"/>
      <c r="T48" s="151"/>
      <c r="U48" s="151"/>
      <c r="V48" s="151"/>
      <c r="W48" s="151"/>
      <c r="X48" s="151"/>
      <c r="Y48" s="151"/>
      <c r="Z48" s="151"/>
      <c r="AA48" s="151"/>
      <c r="AB48" s="151"/>
      <c r="AC48" s="151"/>
      <c r="AD48" s="151"/>
      <c r="AE48" s="151"/>
      <c r="AF48" s="151"/>
      <c r="AG48" s="151"/>
      <c r="AH48" s="151"/>
    </row>
    <row r="49" s="151" customFormat="1" x14ac:dyDescent="0.2"/>
    <row r="50" s="151" customFormat="1" x14ac:dyDescent="0.2"/>
    <row r="51" s="151" customFormat="1" x14ac:dyDescent="0.2"/>
    <row r="52" s="151" customFormat="1" x14ac:dyDescent="0.2"/>
    <row r="53" s="151" customFormat="1" x14ac:dyDescent="0.2"/>
    <row r="54" s="151" customFormat="1" x14ac:dyDescent="0.2"/>
    <row r="55" s="151" customFormat="1" x14ac:dyDescent="0.2"/>
    <row r="56" s="151" customFormat="1" x14ac:dyDescent="0.2"/>
    <row r="57" s="151" customFormat="1" x14ac:dyDescent="0.2"/>
    <row r="58" s="151" customFormat="1" x14ac:dyDescent="0.2"/>
    <row r="59" s="151" customFormat="1" x14ac:dyDescent="0.2"/>
    <row r="60" s="151" customFormat="1" x14ac:dyDescent="0.2"/>
    <row r="61" s="151" customFormat="1" x14ac:dyDescent="0.2"/>
    <row r="62" s="151" customFormat="1" x14ac:dyDescent="0.2"/>
    <row r="63" s="151" customFormat="1" x14ac:dyDescent="0.2"/>
    <row r="64" s="151" customFormat="1" x14ac:dyDescent="0.2"/>
    <row r="65" s="151" customFormat="1" x14ac:dyDescent="0.2"/>
    <row r="66" s="151" customFormat="1" x14ac:dyDescent="0.2"/>
    <row r="67" s="151" customFormat="1" x14ac:dyDescent="0.2"/>
    <row r="68" s="151" customFormat="1" x14ac:dyDescent="0.2"/>
    <row r="69" s="151" customFormat="1" x14ac:dyDescent="0.2"/>
    <row r="70" s="151" customFormat="1" x14ac:dyDescent="0.2"/>
    <row r="71" s="151" customFormat="1" x14ac:dyDescent="0.2"/>
    <row r="72" s="151" customFormat="1" x14ac:dyDescent="0.2"/>
    <row r="73" s="151" customFormat="1" x14ac:dyDescent="0.2"/>
    <row r="74" s="151" customFormat="1" x14ac:dyDescent="0.2"/>
    <row r="75" s="151" customFormat="1" x14ac:dyDescent="0.2"/>
    <row r="76" s="151" customFormat="1" x14ac:dyDescent="0.2"/>
    <row r="77" s="151" customFormat="1" x14ac:dyDescent="0.2"/>
    <row r="78" s="151" customFormat="1" x14ac:dyDescent="0.2"/>
  </sheetData>
  <mergeCells count="24">
    <mergeCell ref="U3:AG3"/>
    <mergeCell ref="Q6:AB6"/>
    <mergeCell ref="Q28:AB28"/>
    <mergeCell ref="Q33:AB33"/>
    <mergeCell ref="AD6:AG6"/>
    <mergeCell ref="AD7:AG7"/>
    <mergeCell ref="B8:C8"/>
    <mergeCell ref="Q7:S7"/>
    <mergeCell ref="Q38:AB38"/>
    <mergeCell ref="Z7:AB7"/>
    <mergeCell ref="T7:V7"/>
    <mergeCell ref="W7:Y7"/>
    <mergeCell ref="B38:O38"/>
    <mergeCell ref="B33:O33"/>
    <mergeCell ref="B45:AG45"/>
    <mergeCell ref="AD38:AG38"/>
    <mergeCell ref="AD33:AG33"/>
    <mergeCell ref="AD28:AG28"/>
    <mergeCell ref="B28:O28"/>
    <mergeCell ref="D6:O6"/>
    <mergeCell ref="D7:F7"/>
    <mergeCell ref="G7:I7"/>
    <mergeCell ref="J7:L7"/>
    <mergeCell ref="M7:O7"/>
  </mergeCells>
  <phoneticPr fontId="0" type="noConversion"/>
  <printOptions horizontalCentered="1" verticalCentered="1"/>
  <pageMargins left="0.25" right="0.25" top="0.25" bottom="0.25" header="0" footer="0"/>
  <pageSetup scale="59" orientation="landscape" r:id="rId1"/>
  <headerFooter alignWithMargins="0"/>
  <rowBreaks count="1" manualBreakCount="1">
    <brk id="46" max="16383" man="1"/>
  </rowBreaks>
  <colBreaks count="1" manualBreakCount="1">
    <brk id="35"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7">
    <pageSetUpPr fitToPage="1"/>
  </sheetPr>
  <dimension ref="A1:BW153"/>
  <sheetViews>
    <sheetView showGridLines="0" zoomScale="85" workbookViewId="0"/>
  </sheetViews>
  <sheetFormatPr defaultRowHeight="12.75" x14ac:dyDescent="0.2"/>
  <cols>
    <col min="1" max="1" width="1" customWidth="1"/>
    <col min="2" max="2" width="1.28515625" style="18" customWidth="1"/>
    <col min="3" max="3" width="9" customWidth="1"/>
    <col min="4" max="4" width="40.7109375" customWidth="1"/>
    <col min="5" max="5" width="28.7109375" customWidth="1"/>
    <col min="6" max="6" width="11.7109375" customWidth="1"/>
    <col min="7" max="7" width="14.7109375" customWidth="1"/>
    <col min="8" max="44" width="2.7109375" customWidth="1"/>
    <col min="45" max="69" width="2.42578125" style="151" customWidth="1"/>
    <col min="70" max="75" width="9.140625" style="151" customWidth="1"/>
  </cols>
  <sheetData>
    <row r="1" spans="1:42" ht="23.25" customHeight="1" x14ac:dyDescent="0.35">
      <c r="B1" s="4" t="s">
        <v>124</v>
      </c>
      <c r="D1" s="4"/>
      <c r="E1" s="4"/>
    </row>
    <row r="2" spans="1:42" ht="15" customHeight="1" x14ac:dyDescent="0.2">
      <c r="B2"/>
      <c r="C2" s="583" t="s">
        <v>130</v>
      </c>
      <c r="D2" s="583"/>
      <c r="E2" s="583"/>
      <c r="F2" s="583"/>
      <c r="G2" s="583"/>
      <c r="H2" s="583"/>
      <c r="I2" s="583"/>
      <c r="J2" s="583"/>
      <c r="K2" s="583"/>
      <c r="L2" s="583"/>
      <c r="M2" s="583"/>
      <c r="N2" s="583"/>
      <c r="O2" s="583"/>
      <c r="P2" s="583"/>
      <c r="Q2" s="583"/>
      <c r="R2" s="583"/>
      <c r="S2" s="583"/>
      <c r="T2" s="583"/>
      <c r="U2" s="583"/>
      <c r="V2" s="583"/>
      <c r="W2" s="583"/>
      <c r="X2" s="583"/>
      <c r="Y2" s="583"/>
      <c r="Z2" s="583"/>
      <c r="AA2" s="583"/>
      <c r="AB2" s="583"/>
      <c r="AC2" s="583"/>
      <c r="AD2" s="583"/>
      <c r="AE2" s="583"/>
      <c r="AF2" s="583"/>
      <c r="AG2" s="583"/>
      <c r="AH2" s="583"/>
      <c r="AI2" s="583"/>
      <c r="AJ2" s="583"/>
      <c r="AK2" s="583"/>
      <c r="AL2" s="583"/>
      <c r="AM2" s="583"/>
      <c r="AN2" s="583"/>
      <c r="AO2" s="583"/>
      <c r="AP2" s="583"/>
    </row>
    <row r="3" spans="1:42" ht="15" customHeight="1" x14ac:dyDescent="0.2">
      <c r="B3"/>
      <c r="C3" s="583" t="s">
        <v>131</v>
      </c>
      <c r="D3" s="583"/>
      <c r="E3" s="583"/>
      <c r="F3" s="583"/>
      <c r="G3" s="583"/>
      <c r="H3" s="583"/>
      <c r="I3" s="583"/>
      <c r="J3" s="583"/>
      <c r="K3" s="583"/>
      <c r="L3" s="583"/>
      <c r="M3" s="583"/>
      <c r="N3" s="583"/>
      <c r="O3" s="583"/>
      <c r="P3" s="583"/>
      <c r="Q3" s="583"/>
      <c r="R3" s="583"/>
      <c r="S3" s="583"/>
      <c r="T3" s="583"/>
      <c r="U3" s="583"/>
      <c r="V3" s="583"/>
      <c r="W3" s="583"/>
      <c r="X3" s="583"/>
      <c r="Y3" s="583"/>
      <c r="Z3" s="583"/>
      <c r="AA3" s="583"/>
      <c r="AB3" s="583"/>
      <c r="AC3" s="583"/>
      <c r="AD3" s="583"/>
      <c r="AE3" s="583"/>
      <c r="AF3" s="583"/>
      <c r="AG3" s="583"/>
      <c r="AH3" s="583"/>
      <c r="AI3" s="583"/>
      <c r="AJ3" s="583"/>
      <c r="AK3" s="583"/>
      <c r="AL3" s="583"/>
      <c r="AM3" s="583"/>
      <c r="AN3" s="583"/>
      <c r="AO3" s="583"/>
      <c r="AP3" s="583"/>
    </row>
    <row r="4" spans="1:42" ht="15" customHeight="1" x14ac:dyDescent="0.2">
      <c r="B4"/>
      <c r="C4" s="583" t="s">
        <v>158</v>
      </c>
      <c r="D4" s="583"/>
      <c r="E4" s="583"/>
      <c r="F4" s="583"/>
      <c r="G4" s="583"/>
      <c r="H4" s="583"/>
      <c r="I4" s="583"/>
      <c r="J4" s="583"/>
      <c r="K4" s="583"/>
      <c r="L4" s="583"/>
      <c r="M4" s="583"/>
      <c r="N4" s="583"/>
      <c r="O4" s="583"/>
      <c r="P4" s="583"/>
      <c r="Q4" s="583"/>
      <c r="R4" s="583"/>
      <c r="S4" s="583"/>
      <c r="T4" s="583"/>
      <c r="U4" s="583"/>
      <c r="V4" s="583"/>
      <c r="W4" s="583"/>
      <c r="X4" s="583"/>
      <c r="Y4" s="583"/>
      <c r="Z4" s="583"/>
      <c r="AA4" s="583"/>
      <c r="AB4" s="583"/>
      <c r="AC4" s="583"/>
      <c r="AD4" s="583"/>
      <c r="AE4" s="583"/>
      <c r="AF4" s="583"/>
      <c r="AG4" s="583"/>
      <c r="AH4" s="583"/>
      <c r="AI4" s="583"/>
      <c r="AJ4" s="583"/>
      <c r="AK4" s="583"/>
      <c r="AL4" s="583"/>
      <c r="AM4" s="583"/>
      <c r="AN4" s="583"/>
      <c r="AO4" s="583"/>
      <c r="AP4" s="583"/>
    </row>
    <row r="5" spans="1:42" ht="12.75" customHeight="1" x14ac:dyDescent="0.2">
      <c r="C5" s="47"/>
      <c r="D5" s="47"/>
      <c r="E5" s="47"/>
    </row>
    <row r="6" spans="1:42" ht="18" customHeight="1" x14ac:dyDescent="0.25">
      <c r="B6" s="48"/>
      <c r="C6" s="48" t="s">
        <v>7</v>
      </c>
      <c r="D6" s="49"/>
      <c r="E6" s="49"/>
      <c r="F6" s="49"/>
      <c r="H6" s="573" t="s">
        <v>160</v>
      </c>
      <c r="I6" s="573"/>
      <c r="J6" s="573"/>
      <c r="K6" s="573"/>
      <c r="L6" s="573"/>
      <c r="M6" s="573"/>
      <c r="N6" s="573"/>
      <c r="O6" s="573"/>
      <c r="P6" s="573"/>
      <c r="Q6" s="573"/>
      <c r="R6" s="573"/>
      <c r="S6" s="573"/>
      <c r="T6" s="573"/>
      <c r="U6" s="573"/>
      <c r="Z6" s="573" t="s">
        <v>161</v>
      </c>
      <c r="AA6" s="573"/>
      <c r="AB6" s="573"/>
      <c r="AC6" s="573"/>
      <c r="AD6" s="573"/>
      <c r="AE6" s="573"/>
      <c r="AF6" s="573"/>
      <c r="AG6" s="573"/>
      <c r="AH6" s="573"/>
      <c r="AI6" s="573"/>
      <c r="AJ6" s="573"/>
      <c r="AK6" s="573"/>
      <c r="AL6" s="573"/>
      <c r="AM6" s="573"/>
    </row>
    <row r="7" spans="1:42" ht="15" customHeight="1" x14ac:dyDescent="0.2">
      <c r="D7" s="3" t="s">
        <v>162</v>
      </c>
      <c r="E7" s="51"/>
      <c r="F7" s="51"/>
      <c r="H7" s="574" t="s">
        <v>0</v>
      </c>
      <c r="I7" s="574"/>
      <c r="J7" s="574" t="s">
        <v>1</v>
      </c>
      <c r="K7" s="574"/>
      <c r="L7" s="574" t="s">
        <v>2</v>
      </c>
      <c r="M7" s="574"/>
      <c r="N7" s="574" t="s">
        <v>3</v>
      </c>
      <c r="O7" s="574"/>
      <c r="P7" s="574" t="s">
        <v>4</v>
      </c>
      <c r="Q7" s="574"/>
      <c r="R7" s="574" t="s">
        <v>5</v>
      </c>
      <c r="S7" s="574"/>
      <c r="T7" s="574" t="s">
        <v>6</v>
      </c>
      <c r="U7" s="574"/>
      <c r="Z7" s="574" t="s">
        <v>0</v>
      </c>
      <c r="AA7" s="574"/>
      <c r="AB7" s="574" t="s">
        <v>1</v>
      </c>
      <c r="AC7" s="574"/>
      <c r="AD7" s="574" t="s">
        <v>2</v>
      </c>
      <c r="AE7" s="574"/>
      <c r="AF7" s="574" t="s">
        <v>3</v>
      </c>
      <c r="AG7" s="574"/>
      <c r="AH7" s="574" t="s">
        <v>4</v>
      </c>
      <c r="AI7" s="574"/>
      <c r="AJ7" s="574" t="s">
        <v>5</v>
      </c>
      <c r="AK7" s="574"/>
      <c r="AL7" s="574" t="s">
        <v>6</v>
      </c>
      <c r="AM7" s="574"/>
    </row>
    <row r="8" spans="1:42" ht="15" customHeight="1" x14ac:dyDescent="0.2">
      <c r="D8" s="120" t="s">
        <v>163</v>
      </c>
      <c r="E8" s="51"/>
      <c r="F8" s="51"/>
      <c r="G8" s="51"/>
      <c r="H8" s="576">
        <v>1</v>
      </c>
      <c r="I8" s="576"/>
      <c r="J8" s="577">
        <v>2</v>
      </c>
      <c r="K8" s="577"/>
      <c r="L8" s="577">
        <v>3</v>
      </c>
      <c r="M8" s="577"/>
      <c r="N8" s="577">
        <v>4</v>
      </c>
      <c r="O8" s="577"/>
      <c r="P8" s="577">
        <v>5</v>
      </c>
      <c r="Q8" s="577"/>
      <c r="R8" s="577">
        <v>6</v>
      </c>
      <c r="S8" s="577"/>
      <c r="T8" s="572">
        <v>7</v>
      </c>
      <c r="U8" s="572"/>
      <c r="Z8" s="576"/>
      <c r="AA8" s="576"/>
      <c r="AB8" s="577"/>
      <c r="AC8" s="577"/>
      <c r="AD8" s="577"/>
      <c r="AE8" s="577"/>
      <c r="AF8" s="577"/>
      <c r="AG8" s="577"/>
      <c r="AH8" s="577"/>
      <c r="AI8" s="577"/>
      <c r="AJ8" s="577">
        <v>1</v>
      </c>
      <c r="AK8" s="577"/>
      <c r="AL8" s="572">
        <v>2</v>
      </c>
      <c r="AM8" s="572"/>
    </row>
    <row r="9" spans="1:42" ht="15" customHeight="1" x14ac:dyDescent="0.2">
      <c r="D9" s="120" t="s">
        <v>164</v>
      </c>
      <c r="H9" s="575">
        <v>8</v>
      </c>
      <c r="I9" s="575"/>
      <c r="J9" s="569">
        <v>9</v>
      </c>
      <c r="K9" s="569"/>
      <c r="L9" s="569">
        <v>10</v>
      </c>
      <c r="M9" s="569"/>
      <c r="N9" s="569">
        <v>11</v>
      </c>
      <c r="O9" s="569"/>
      <c r="P9" s="569">
        <v>12</v>
      </c>
      <c r="Q9" s="569"/>
      <c r="R9" s="569">
        <v>13</v>
      </c>
      <c r="S9" s="569"/>
      <c r="T9" s="565">
        <v>14</v>
      </c>
      <c r="U9" s="565"/>
      <c r="Z9" s="575">
        <v>3</v>
      </c>
      <c r="AA9" s="575"/>
      <c r="AB9" s="569">
        <v>4</v>
      </c>
      <c r="AC9" s="569"/>
      <c r="AD9" s="569">
        <v>5</v>
      </c>
      <c r="AE9" s="569"/>
      <c r="AF9" s="569">
        <v>6</v>
      </c>
      <c r="AG9" s="569"/>
      <c r="AH9" s="569">
        <v>7</v>
      </c>
      <c r="AI9" s="569"/>
      <c r="AJ9" s="569">
        <v>8</v>
      </c>
      <c r="AK9" s="569"/>
      <c r="AL9" s="565">
        <v>9</v>
      </c>
      <c r="AM9" s="565"/>
    </row>
    <row r="10" spans="1:42" ht="15" customHeight="1" x14ac:dyDescent="0.2">
      <c r="D10" t="s">
        <v>165</v>
      </c>
      <c r="H10" s="571">
        <v>15</v>
      </c>
      <c r="I10" s="571"/>
      <c r="J10" s="570">
        <v>16</v>
      </c>
      <c r="K10" s="570"/>
      <c r="L10" s="570">
        <v>17</v>
      </c>
      <c r="M10" s="570"/>
      <c r="N10" s="570">
        <v>18</v>
      </c>
      <c r="O10" s="570"/>
      <c r="P10" s="570">
        <v>19</v>
      </c>
      <c r="Q10" s="570"/>
      <c r="R10" s="570">
        <v>20</v>
      </c>
      <c r="S10" s="570"/>
      <c r="T10" s="568">
        <v>21</v>
      </c>
      <c r="U10" s="568"/>
      <c r="Z10" s="571">
        <v>10</v>
      </c>
      <c r="AA10" s="571"/>
      <c r="AB10" s="570">
        <v>11</v>
      </c>
      <c r="AC10" s="570"/>
      <c r="AD10" s="570">
        <v>12</v>
      </c>
      <c r="AE10" s="570"/>
      <c r="AF10" s="570">
        <v>13</v>
      </c>
      <c r="AG10" s="570"/>
      <c r="AH10" s="570">
        <v>14</v>
      </c>
      <c r="AI10" s="570"/>
      <c r="AJ10" s="570">
        <v>15</v>
      </c>
      <c r="AK10" s="570"/>
      <c r="AL10" s="568">
        <v>16</v>
      </c>
      <c r="AM10" s="568"/>
    </row>
    <row r="11" spans="1:42" ht="15" customHeight="1" x14ac:dyDescent="0.2">
      <c r="D11" t="s">
        <v>166</v>
      </c>
      <c r="H11" s="575">
        <v>22</v>
      </c>
      <c r="I11" s="575"/>
      <c r="J11" s="569">
        <v>23</v>
      </c>
      <c r="K11" s="569"/>
      <c r="L11" s="569">
        <v>24</v>
      </c>
      <c r="M11" s="569"/>
      <c r="N11" s="569">
        <v>25</v>
      </c>
      <c r="O11" s="569"/>
      <c r="P11" s="569">
        <v>26</v>
      </c>
      <c r="Q11" s="569"/>
      <c r="R11" s="569">
        <v>27</v>
      </c>
      <c r="S11" s="569"/>
      <c r="T11" s="565">
        <v>28</v>
      </c>
      <c r="U11" s="565"/>
      <c r="Z11" s="575">
        <v>17</v>
      </c>
      <c r="AA11" s="575"/>
      <c r="AB11" s="569">
        <v>18</v>
      </c>
      <c r="AC11" s="569"/>
      <c r="AD11" s="569">
        <v>19</v>
      </c>
      <c r="AE11" s="569"/>
      <c r="AF11" s="569">
        <v>20</v>
      </c>
      <c r="AG11" s="569"/>
      <c r="AH11" s="569">
        <v>21</v>
      </c>
      <c r="AI11" s="569"/>
      <c r="AJ11" s="569">
        <v>22</v>
      </c>
      <c r="AK11" s="569"/>
      <c r="AL11" s="565">
        <v>23</v>
      </c>
      <c r="AM11" s="565"/>
      <c r="AN11" t="s">
        <v>26</v>
      </c>
    </row>
    <row r="12" spans="1:42" ht="15" customHeight="1" x14ac:dyDescent="0.2">
      <c r="A12" s="48"/>
      <c r="H12" s="571">
        <v>29</v>
      </c>
      <c r="I12" s="571"/>
      <c r="J12" s="570">
        <v>30</v>
      </c>
      <c r="K12" s="570"/>
      <c r="L12" s="570">
        <v>31</v>
      </c>
      <c r="M12" s="570"/>
      <c r="N12" s="570"/>
      <c r="O12" s="570"/>
      <c r="P12" s="570"/>
      <c r="Q12" s="570"/>
      <c r="R12" s="570"/>
      <c r="S12" s="570"/>
      <c r="T12" s="568"/>
      <c r="U12" s="568"/>
      <c r="Z12" s="571">
        <v>24</v>
      </c>
      <c r="AA12" s="571"/>
      <c r="AB12" s="570">
        <v>25</v>
      </c>
      <c r="AC12" s="570"/>
      <c r="AD12" s="570">
        <v>26</v>
      </c>
      <c r="AE12" s="570"/>
      <c r="AF12" s="570">
        <v>27</v>
      </c>
      <c r="AG12" s="570"/>
      <c r="AH12" s="570">
        <v>28</v>
      </c>
      <c r="AI12" s="570"/>
      <c r="AJ12" s="570">
        <v>29</v>
      </c>
      <c r="AK12" s="570"/>
      <c r="AL12" s="568">
        <v>30</v>
      </c>
      <c r="AM12" s="568"/>
    </row>
    <row r="13" spans="1:42" ht="15" customHeight="1" x14ac:dyDescent="0.2">
      <c r="C13" s="50"/>
      <c r="D13" s="52"/>
      <c r="E13" s="52"/>
      <c r="F13" s="52"/>
      <c r="G13" s="52"/>
      <c r="H13" s="578" t="s">
        <v>26</v>
      </c>
      <c r="I13" s="578"/>
      <c r="J13" s="579" t="s">
        <v>26</v>
      </c>
      <c r="K13" s="579"/>
      <c r="L13" s="579" t="s">
        <v>26</v>
      </c>
      <c r="M13" s="579"/>
      <c r="N13" s="579" t="s">
        <v>26</v>
      </c>
      <c r="O13" s="579"/>
      <c r="P13" s="579" t="s">
        <v>26</v>
      </c>
      <c r="Q13" s="579"/>
      <c r="R13" s="579" t="s">
        <v>26</v>
      </c>
      <c r="S13" s="579"/>
      <c r="T13" s="582" t="s">
        <v>26</v>
      </c>
      <c r="U13" s="582"/>
      <c r="Z13" s="578">
        <v>31</v>
      </c>
      <c r="AA13" s="578"/>
      <c r="AB13" s="579" t="s">
        <v>26</v>
      </c>
      <c r="AC13" s="579"/>
      <c r="AD13" s="579" t="s">
        <v>26</v>
      </c>
      <c r="AE13" s="579"/>
      <c r="AF13" s="579" t="s">
        <v>26</v>
      </c>
      <c r="AG13" s="579"/>
      <c r="AH13" s="579" t="s">
        <v>26</v>
      </c>
      <c r="AI13" s="579"/>
      <c r="AJ13" s="579" t="s">
        <v>26</v>
      </c>
      <c r="AK13" s="579"/>
      <c r="AL13" s="582" t="s">
        <v>26</v>
      </c>
      <c r="AM13" s="582"/>
    </row>
    <row r="14" spans="1:42" ht="15" customHeight="1" x14ac:dyDescent="0.2">
      <c r="A14" s="48"/>
      <c r="C14" s="48" t="s">
        <v>8</v>
      </c>
      <c r="F14" s="46"/>
    </row>
    <row r="15" spans="1:42" ht="15" customHeight="1" x14ac:dyDescent="0.2">
      <c r="D15" s="50" t="s">
        <v>167</v>
      </c>
      <c r="F15" s="46"/>
      <c r="P15" s="581"/>
      <c r="Q15" s="581"/>
      <c r="R15" s="581"/>
      <c r="S15" s="581"/>
      <c r="T15" s="581"/>
      <c r="U15" s="581"/>
      <c r="V15" s="581"/>
      <c r="X15" s="581"/>
      <c r="Y15" s="581"/>
      <c r="Z15" s="581"/>
      <c r="AA15" s="581"/>
      <c r="AB15" s="581"/>
      <c r="AC15" s="581"/>
      <c r="AD15" s="581"/>
      <c r="AF15" s="581"/>
      <c r="AG15" s="581"/>
      <c r="AH15" s="581"/>
      <c r="AI15" s="581"/>
      <c r="AJ15" s="581"/>
      <c r="AK15" s="581"/>
      <c r="AL15" s="581"/>
    </row>
    <row r="16" spans="1:42" ht="15" customHeight="1" x14ac:dyDescent="0.2">
      <c r="C16" s="50"/>
      <c r="D16" s="52" t="s">
        <v>162</v>
      </c>
      <c r="F16" s="46"/>
      <c r="P16" s="18"/>
      <c r="Q16" s="18"/>
      <c r="R16" s="18"/>
      <c r="S16" s="18"/>
      <c r="T16" s="18"/>
      <c r="U16" s="18"/>
      <c r="V16" s="18"/>
      <c r="X16" s="18"/>
      <c r="Y16" s="18"/>
      <c r="Z16" s="18"/>
      <c r="AA16" s="18"/>
      <c r="AB16" s="18"/>
      <c r="AC16" s="18"/>
      <c r="AD16" s="18"/>
      <c r="AF16" s="18"/>
      <c r="AG16" s="18"/>
      <c r="AH16" s="18"/>
      <c r="AI16" s="18"/>
      <c r="AJ16" s="18"/>
      <c r="AK16" s="18"/>
      <c r="AL16" s="18"/>
    </row>
    <row r="17" spans="2:75" ht="15" customHeight="1" x14ac:dyDescent="0.2">
      <c r="C17" s="50"/>
      <c r="D17" s="52" t="s">
        <v>163</v>
      </c>
      <c r="F17" s="46"/>
      <c r="P17" s="18"/>
      <c r="Q17" s="18"/>
      <c r="R17" s="18"/>
      <c r="S17" s="18"/>
      <c r="T17" s="18"/>
      <c r="U17" s="18"/>
      <c r="V17" s="18"/>
      <c r="X17" s="18"/>
      <c r="Y17" s="18"/>
      <c r="Z17" s="18"/>
      <c r="AA17" s="18"/>
      <c r="AB17" s="18"/>
      <c r="AC17" s="18"/>
      <c r="AD17" s="18"/>
      <c r="AF17" s="18"/>
      <c r="AG17" s="18"/>
      <c r="AH17" s="18"/>
      <c r="AI17" s="18"/>
      <c r="AJ17" s="18"/>
      <c r="AK17" s="18"/>
      <c r="AL17" s="18"/>
    </row>
    <row r="18" spans="2:75" ht="15" customHeight="1" x14ac:dyDescent="0.2">
      <c r="C18" s="50"/>
      <c r="D18" s="51" t="s">
        <v>164</v>
      </c>
      <c r="F18" s="46"/>
      <c r="P18" s="18"/>
      <c r="Q18" s="18"/>
      <c r="R18" s="18"/>
      <c r="S18" s="18"/>
      <c r="T18" s="18"/>
      <c r="U18" s="18"/>
      <c r="V18" s="18"/>
      <c r="X18" s="18"/>
      <c r="Y18" s="18"/>
      <c r="Z18" s="18"/>
      <c r="AA18" s="18"/>
      <c r="AB18" s="18"/>
      <c r="AC18" s="18"/>
      <c r="AD18" s="18"/>
      <c r="AF18" s="18"/>
      <c r="AG18" s="18"/>
      <c r="AH18" s="18"/>
      <c r="AI18" s="18"/>
      <c r="AJ18" s="18"/>
      <c r="AK18" s="18"/>
      <c r="AL18" s="18"/>
    </row>
    <row r="19" spans="2:75" ht="15" customHeight="1" x14ac:dyDescent="0.2">
      <c r="C19" s="53"/>
      <c r="D19" s="51" t="s">
        <v>166</v>
      </c>
      <c r="F19" s="46"/>
      <c r="P19" s="18"/>
      <c r="Q19" s="18"/>
      <c r="R19" s="18"/>
      <c r="S19" s="18"/>
      <c r="T19" s="18"/>
      <c r="U19" s="18"/>
      <c r="V19" s="18"/>
      <c r="X19" s="18"/>
      <c r="Y19" s="18"/>
      <c r="Z19" s="18"/>
      <c r="AA19" s="18"/>
      <c r="AB19" s="18"/>
      <c r="AC19" s="18"/>
      <c r="AD19" s="18"/>
      <c r="AF19" s="18"/>
      <c r="AG19" s="18"/>
      <c r="AH19" s="18"/>
      <c r="AI19" s="18"/>
      <c r="AJ19" s="18"/>
      <c r="AK19" s="18"/>
      <c r="AL19" s="18"/>
    </row>
    <row r="20" spans="2:75" ht="15" customHeight="1" x14ac:dyDescent="0.2">
      <c r="C20" s="53"/>
      <c r="D20" s="51"/>
      <c r="F20" s="46"/>
      <c r="P20" s="18"/>
      <c r="Q20" s="18"/>
      <c r="R20" s="18"/>
      <c r="S20" s="18"/>
      <c r="T20" s="18"/>
      <c r="U20" s="18"/>
      <c r="V20" s="18"/>
      <c r="X20" s="18"/>
      <c r="Y20" s="18"/>
      <c r="Z20" s="18"/>
      <c r="AA20" s="18"/>
      <c r="AB20" s="18"/>
      <c r="AC20" s="18"/>
      <c r="AD20" s="18"/>
      <c r="AF20" s="18"/>
      <c r="AG20" s="18"/>
      <c r="AH20" s="18"/>
      <c r="AI20" s="18"/>
      <c r="AJ20" s="18"/>
      <c r="AK20" s="18"/>
      <c r="AL20" s="18"/>
    </row>
    <row r="21" spans="2:75" ht="30" customHeight="1" x14ac:dyDescent="0.25">
      <c r="R21" s="522">
        <v>2023</v>
      </c>
      <c r="S21" s="522"/>
      <c r="T21" s="522"/>
      <c r="U21" s="522"/>
      <c r="V21" s="522"/>
      <c r="W21" s="522"/>
      <c r="X21" s="522"/>
      <c r="Y21" s="522"/>
      <c r="Z21" s="522"/>
      <c r="AA21" s="522"/>
      <c r="AB21" s="522"/>
      <c r="AC21" s="522"/>
      <c r="AD21" s="523">
        <v>2024</v>
      </c>
      <c r="AE21" s="523"/>
      <c r="AF21" s="523"/>
      <c r="AG21" s="523"/>
      <c r="AH21" s="523"/>
      <c r="AI21" s="523"/>
      <c r="AJ21" s="523"/>
      <c r="AK21" s="523"/>
      <c r="AL21" s="523"/>
      <c r="AM21" s="523"/>
      <c r="AN21" s="523"/>
      <c r="AO21" s="523"/>
    </row>
    <row r="22" spans="2:75" s="3" customFormat="1" ht="30" customHeight="1" x14ac:dyDescent="0.2">
      <c r="B22" s="54"/>
      <c r="C22" s="48" t="s">
        <v>69</v>
      </c>
      <c r="D22" s="48" t="s">
        <v>21</v>
      </c>
      <c r="E22" s="122" t="s">
        <v>80</v>
      </c>
      <c r="F22" s="7" t="s">
        <v>59</v>
      </c>
      <c r="G22" s="7" t="s">
        <v>60</v>
      </c>
      <c r="H22" s="580" t="s">
        <v>33</v>
      </c>
      <c r="I22" s="580"/>
      <c r="J22" s="580"/>
      <c r="K22" s="580"/>
      <c r="L22" s="580" t="s">
        <v>61</v>
      </c>
      <c r="M22" s="580"/>
      <c r="N22" s="580"/>
      <c r="O22" s="580"/>
      <c r="R22" s="344" t="s">
        <v>150</v>
      </c>
      <c r="S22" s="345" t="s">
        <v>151</v>
      </c>
      <c r="T22" s="345" t="s">
        <v>152</v>
      </c>
      <c r="U22" s="345" t="s">
        <v>153</v>
      </c>
      <c r="V22" s="345" t="s">
        <v>154</v>
      </c>
      <c r="W22" s="345" t="s">
        <v>156</v>
      </c>
      <c r="X22" s="345" t="s">
        <v>140</v>
      </c>
      <c r="Y22" s="345" t="s">
        <v>144</v>
      </c>
      <c r="Z22" s="345" t="s">
        <v>145</v>
      </c>
      <c r="AA22" s="345" t="s">
        <v>147</v>
      </c>
      <c r="AB22" s="345" t="s">
        <v>148</v>
      </c>
      <c r="AC22" s="398" t="s">
        <v>149</v>
      </c>
      <c r="AD22" s="345" t="s">
        <v>150</v>
      </c>
      <c r="AE22" s="345" t="s">
        <v>151</v>
      </c>
      <c r="AF22" s="345" t="s">
        <v>152</v>
      </c>
      <c r="AG22" s="345" t="s">
        <v>153</v>
      </c>
      <c r="AH22" s="345" t="s">
        <v>154</v>
      </c>
      <c r="AI22" s="345" t="s">
        <v>156</v>
      </c>
      <c r="AJ22" s="345" t="s">
        <v>140</v>
      </c>
      <c r="AK22" s="345" t="s">
        <v>144</v>
      </c>
      <c r="AL22" s="345" t="s">
        <v>145</v>
      </c>
      <c r="AM22" s="345" t="s">
        <v>147</v>
      </c>
      <c r="AN22" s="345" t="s">
        <v>148</v>
      </c>
      <c r="AO22" s="398" t="s">
        <v>149</v>
      </c>
      <c r="AP22" s="55"/>
      <c r="AQ22" s="55"/>
      <c r="AR22" s="55"/>
      <c r="AS22" s="151"/>
      <c r="AT22" s="151"/>
      <c r="AU22" s="151"/>
      <c r="AV22" s="151"/>
      <c r="AW22" s="151"/>
      <c r="AX22" s="151"/>
      <c r="AY22" s="151"/>
      <c r="AZ22" s="151"/>
      <c r="BA22" s="151"/>
      <c r="BB22" s="151"/>
      <c r="BC22" s="151"/>
      <c r="BD22" s="151"/>
      <c r="BE22" s="151"/>
      <c r="BF22" s="151"/>
      <c r="BG22" s="151"/>
      <c r="BH22" s="151"/>
      <c r="BI22" s="151"/>
      <c r="BJ22" s="151"/>
      <c r="BK22" s="151"/>
      <c r="BL22" s="151"/>
      <c r="BM22" s="151"/>
      <c r="BN22" s="151"/>
      <c r="BO22" s="151"/>
      <c r="BP22" s="151"/>
      <c r="BQ22" s="151"/>
      <c r="BR22" s="151"/>
      <c r="BS22" s="151"/>
      <c r="BT22" s="151"/>
      <c r="BU22" s="151"/>
      <c r="BV22" s="151"/>
      <c r="BW22" s="151"/>
    </row>
    <row r="23" spans="2:75" ht="18" customHeight="1" x14ac:dyDescent="0.35">
      <c r="C23" s="399">
        <v>69910</v>
      </c>
      <c r="D23" s="399" t="s">
        <v>135</v>
      </c>
      <c r="E23" s="399" t="s">
        <v>168</v>
      </c>
      <c r="F23" s="400" t="s">
        <v>169</v>
      </c>
      <c r="G23" s="399" t="s">
        <v>170</v>
      </c>
      <c r="H23" s="503" t="s">
        <v>171</v>
      </c>
      <c r="I23" s="503"/>
      <c r="J23" s="503"/>
      <c r="K23" s="503"/>
      <c r="L23" s="503" t="s">
        <v>172</v>
      </c>
      <c r="M23" s="503"/>
      <c r="N23" s="503"/>
      <c r="O23" s="503"/>
      <c r="P23" s="57"/>
      <c r="R23" s="411" t="s">
        <v>204</v>
      </c>
      <c r="S23" s="412" t="s">
        <v>204</v>
      </c>
      <c r="T23" s="412" t="s">
        <v>204</v>
      </c>
      <c r="U23" s="412" t="s">
        <v>204</v>
      </c>
      <c r="V23" s="412" t="s">
        <v>204</v>
      </c>
      <c r="W23" s="412" t="s">
        <v>204</v>
      </c>
      <c r="X23" s="412" t="s">
        <v>204</v>
      </c>
      <c r="Y23" s="412" t="s">
        <v>204</v>
      </c>
      <c r="Z23" s="412" t="s">
        <v>204</v>
      </c>
      <c r="AA23" s="412" t="s">
        <v>204</v>
      </c>
      <c r="AB23" s="412" t="s">
        <v>204</v>
      </c>
      <c r="AC23" s="412" t="s">
        <v>204</v>
      </c>
      <c r="AD23" s="412" t="s">
        <v>204</v>
      </c>
      <c r="AE23" s="412" t="s">
        <v>204</v>
      </c>
      <c r="AF23" s="412" t="s">
        <v>204</v>
      </c>
      <c r="AG23" s="412" t="s">
        <v>204</v>
      </c>
      <c r="AH23" s="412" t="s">
        <v>204</v>
      </c>
      <c r="AI23" s="412" t="s">
        <v>204</v>
      </c>
      <c r="AJ23" s="412" t="s">
        <v>204</v>
      </c>
      <c r="AK23" s="412" t="s">
        <v>204</v>
      </c>
      <c r="AL23" s="412" t="s">
        <v>204</v>
      </c>
      <c r="AM23" s="412" t="s">
        <v>204</v>
      </c>
      <c r="AN23" s="412" t="s">
        <v>204</v>
      </c>
      <c r="AO23" s="413" t="s">
        <v>204</v>
      </c>
      <c r="AP23" s="56"/>
      <c r="AQ23" s="56"/>
      <c r="AR23" s="56"/>
    </row>
    <row r="24" spans="2:75" ht="18" customHeight="1" x14ac:dyDescent="0.35">
      <c r="C24" s="404">
        <v>22831</v>
      </c>
      <c r="D24" s="404" t="s">
        <v>174</v>
      </c>
      <c r="E24" s="404" t="s">
        <v>175</v>
      </c>
      <c r="F24" s="405" t="s">
        <v>176</v>
      </c>
      <c r="G24" s="404" t="s">
        <v>177</v>
      </c>
      <c r="H24" s="504" t="s">
        <v>178</v>
      </c>
      <c r="I24" s="504"/>
      <c r="J24" s="504"/>
      <c r="K24" s="504"/>
      <c r="L24" s="504" t="s">
        <v>179</v>
      </c>
      <c r="M24" s="504"/>
      <c r="N24" s="504"/>
      <c r="O24" s="504"/>
      <c r="P24" s="57"/>
      <c r="R24" s="414" t="s">
        <v>205</v>
      </c>
      <c r="S24" s="415" t="s">
        <v>205</v>
      </c>
      <c r="T24" s="415" t="s">
        <v>205</v>
      </c>
      <c r="U24" s="415" t="s">
        <v>205</v>
      </c>
      <c r="V24" s="415" t="s">
        <v>205</v>
      </c>
      <c r="W24" s="415" t="s">
        <v>205</v>
      </c>
      <c r="X24" s="415" t="s">
        <v>205</v>
      </c>
      <c r="Y24" s="415" t="s">
        <v>205</v>
      </c>
      <c r="Z24" s="415" t="s">
        <v>205</v>
      </c>
      <c r="AA24" s="415" t="s">
        <v>205</v>
      </c>
      <c r="AB24" s="415" t="s">
        <v>205</v>
      </c>
      <c r="AC24" s="415" t="s">
        <v>205</v>
      </c>
      <c r="AD24" s="415" t="s">
        <v>205</v>
      </c>
      <c r="AE24" s="415" t="s">
        <v>205</v>
      </c>
      <c r="AF24" s="415" t="s">
        <v>205</v>
      </c>
      <c r="AG24" s="415" t="s">
        <v>205</v>
      </c>
      <c r="AH24" s="415" t="s">
        <v>205</v>
      </c>
      <c r="AI24" s="415" t="s">
        <v>205</v>
      </c>
      <c r="AJ24" s="415" t="s">
        <v>205</v>
      </c>
      <c r="AK24" s="415" t="s">
        <v>205</v>
      </c>
      <c r="AL24" s="415" t="s">
        <v>205</v>
      </c>
      <c r="AM24" s="415" t="s">
        <v>205</v>
      </c>
      <c r="AN24" s="415" t="s">
        <v>205</v>
      </c>
      <c r="AO24" s="416" t="s">
        <v>205</v>
      </c>
      <c r="AP24" s="56"/>
      <c r="AQ24" s="56"/>
      <c r="AR24" s="56"/>
    </row>
    <row r="25" spans="2:75" ht="18" customHeight="1" x14ac:dyDescent="0.35">
      <c r="C25" s="399">
        <v>36757</v>
      </c>
      <c r="D25" s="399" t="s">
        <v>180</v>
      </c>
      <c r="E25" s="399" t="s">
        <v>181</v>
      </c>
      <c r="F25" s="400" t="s">
        <v>182</v>
      </c>
      <c r="G25" s="399" t="s">
        <v>183</v>
      </c>
      <c r="H25" s="503" t="s">
        <v>184</v>
      </c>
      <c r="I25" s="503"/>
      <c r="J25" s="503"/>
      <c r="K25" s="503"/>
      <c r="L25" s="503" t="s">
        <v>185</v>
      </c>
      <c r="M25" s="503"/>
      <c r="N25" s="503"/>
      <c r="O25" s="503"/>
      <c r="P25" s="57"/>
      <c r="R25" s="411" t="s">
        <v>205</v>
      </c>
      <c r="S25" s="412" t="s">
        <v>205</v>
      </c>
      <c r="T25" s="412" t="s">
        <v>205</v>
      </c>
      <c r="U25" s="412" t="s">
        <v>205</v>
      </c>
      <c r="V25" s="412" t="s">
        <v>205</v>
      </c>
      <c r="W25" s="412" t="s">
        <v>205</v>
      </c>
      <c r="X25" s="412" t="s">
        <v>205</v>
      </c>
      <c r="Y25" s="412" t="s">
        <v>205</v>
      </c>
      <c r="Z25" s="412" t="s">
        <v>205</v>
      </c>
      <c r="AA25" s="412" t="s">
        <v>205</v>
      </c>
      <c r="AB25" s="412" t="s">
        <v>205</v>
      </c>
      <c r="AC25" s="412" t="s">
        <v>205</v>
      </c>
      <c r="AD25" s="412" t="s">
        <v>205</v>
      </c>
      <c r="AE25" s="412" t="s">
        <v>205</v>
      </c>
      <c r="AF25" s="412" t="s">
        <v>205</v>
      </c>
      <c r="AG25" s="412" t="s">
        <v>205</v>
      </c>
      <c r="AH25" s="412" t="s">
        <v>205</v>
      </c>
      <c r="AI25" s="412" t="s">
        <v>205</v>
      </c>
      <c r="AJ25" s="412" t="s">
        <v>205</v>
      </c>
      <c r="AK25" s="412" t="s">
        <v>205</v>
      </c>
      <c r="AL25" s="412" t="s">
        <v>205</v>
      </c>
      <c r="AM25" s="412" t="s">
        <v>205</v>
      </c>
      <c r="AN25" s="412" t="s">
        <v>205</v>
      </c>
      <c r="AO25" s="413" t="s">
        <v>205</v>
      </c>
      <c r="AP25" s="56"/>
      <c r="AQ25" s="56"/>
      <c r="AR25" s="56"/>
    </row>
    <row r="26" spans="2:75" ht="18" customHeight="1" x14ac:dyDescent="0.35">
      <c r="C26" s="404">
        <v>42243</v>
      </c>
      <c r="D26" s="404" t="s">
        <v>186</v>
      </c>
      <c r="E26" s="404" t="s">
        <v>175</v>
      </c>
      <c r="F26" s="405" t="s">
        <v>176</v>
      </c>
      <c r="G26" s="404" t="s">
        <v>187</v>
      </c>
      <c r="H26" s="504" t="s">
        <v>188</v>
      </c>
      <c r="I26" s="504"/>
      <c r="J26" s="504"/>
      <c r="K26" s="504"/>
      <c r="L26" s="504" t="s">
        <v>189</v>
      </c>
      <c r="M26" s="504"/>
      <c r="N26" s="504"/>
      <c r="O26" s="504"/>
      <c r="P26" s="57"/>
      <c r="R26" s="414" t="s">
        <v>205</v>
      </c>
      <c r="S26" s="415" t="s">
        <v>205</v>
      </c>
      <c r="T26" s="415" t="s">
        <v>205</v>
      </c>
      <c r="U26" s="415" t="s">
        <v>205</v>
      </c>
      <c r="V26" s="415" t="s">
        <v>205</v>
      </c>
      <c r="W26" s="415" t="s">
        <v>205</v>
      </c>
      <c r="X26" s="415" t="s">
        <v>205</v>
      </c>
      <c r="Y26" s="415" t="s">
        <v>205</v>
      </c>
      <c r="Z26" s="415" t="s">
        <v>205</v>
      </c>
      <c r="AA26" s="415" t="s">
        <v>205</v>
      </c>
      <c r="AB26" s="415" t="s">
        <v>205</v>
      </c>
      <c r="AC26" s="415" t="s">
        <v>205</v>
      </c>
      <c r="AD26" s="415" t="s">
        <v>205</v>
      </c>
      <c r="AE26" s="415" t="s">
        <v>205</v>
      </c>
      <c r="AF26" s="415" t="s">
        <v>205</v>
      </c>
      <c r="AG26" s="415" t="s">
        <v>205</v>
      </c>
      <c r="AH26" s="415" t="s">
        <v>205</v>
      </c>
      <c r="AI26" s="415" t="s">
        <v>205</v>
      </c>
      <c r="AJ26" s="415" t="s">
        <v>205</v>
      </c>
      <c r="AK26" s="415" t="s">
        <v>205</v>
      </c>
      <c r="AL26" s="415" t="s">
        <v>205</v>
      </c>
      <c r="AM26" s="415" t="s">
        <v>205</v>
      </c>
      <c r="AN26" s="415" t="s">
        <v>205</v>
      </c>
      <c r="AO26" s="416" t="s">
        <v>205</v>
      </c>
      <c r="AP26" s="56"/>
      <c r="AQ26" s="56"/>
      <c r="AR26" s="56"/>
    </row>
    <row r="27" spans="2:75" ht="18" customHeight="1" x14ac:dyDescent="0.35">
      <c r="C27" s="399">
        <v>44945</v>
      </c>
      <c r="D27" s="399" t="s">
        <v>190</v>
      </c>
      <c r="E27" s="399" t="s">
        <v>181</v>
      </c>
      <c r="F27" s="400" t="s">
        <v>182</v>
      </c>
      <c r="G27" s="399" t="s">
        <v>191</v>
      </c>
      <c r="H27" s="503" t="s">
        <v>192</v>
      </c>
      <c r="I27" s="503"/>
      <c r="J27" s="503"/>
      <c r="K27" s="503"/>
      <c r="L27" s="503" t="s">
        <v>193</v>
      </c>
      <c r="M27" s="503"/>
      <c r="N27" s="503"/>
      <c r="O27" s="503"/>
      <c r="P27" s="57"/>
      <c r="R27" s="411" t="s">
        <v>205</v>
      </c>
      <c r="S27" s="412" t="s">
        <v>205</v>
      </c>
      <c r="T27" s="412" t="s">
        <v>205</v>
      </c>
      <c r="U27" s="412" t="s">
        <v>205</v>
      </c>
      <c r="V27" s="412" t="s">
        <v>205</v>
      </c>
      <c r="W27" s="412" t="s">
        <v>205</v>
      </c>
      <c r="X27" s="412" t="s">
        <v>205</v>
      </c>
      <c r="Y27" s="412" t="s">
        <v>205</v>
      </c>
      <c r="Z27" s="412" t="s">
        <v>205</v>
      </c>
      <c r="AA27" s="412" t="s">
        <v>205</v>
      </c>
      <c r="AB27" s="412" t="s">
        <v>205</v>
      </c>
      <c r="AC27" s="412" t="s">
        <v>205</v>
      </c>
      <c r="AD27" s="412" t="s">
        <v>205</v>
      </c>
      <c r="AE27" s="412" t="s">
        <v>205</v>
      </c>
      <c r="AF27" s="412" t="s">
        <v>205</v>
      </c>
      <c r="AG27" s="412" t="s">
        <v>205</v>
      </c>
      <c r="AH27" s="412" t="s">
        <v>205</v>
      </c>
      <c r="AI27" s="412" t="s">
        <v>205</v>
      </c>
      <c r="AJ27" s="412" t="s">
        <v>205</v>
      </c>
      <c r="AK27" s="412" t="s">
        <v>205</v>
      </c>
      <c r="AL27" s="412" t="s">
        <v>205</v>
      </c>
      <c r="AM27" s="412" t="s">
        <v>205</v>
      </c>
      <c r="AN27" s="412" t="s">
        <v>205</v>
      </c>
      <c r="AO27" s="413" t="s">
        <v>205</v>
      </c>
      <c r="AP27" s="56"/>
      <c r="AQ27" s="56"/>
      <c r="AR27" s="56"/>
    </row>
    <row r="28" spans="2:75" ht="18" customHeight="1" x14ac:dyDescent="0.35">
      <c r="C28" s="404">
        <v>55673</v>
      </c>
      <c r="D28" s="404" t="s">
        <v>194</v>
      </c>
      <c r="E28" s="404" t="s">
        <v>175</v>
      </c>
      <c r="F28" s="405" t="s">
        <v>176</v>
      </c>
      <c r="G28" s="404" t="s">
        <v>195</v>
      </c>
      <c r="H28" s="504" t="s">
        <v>196</v>
      </c>
      <c r="I28" s="504"/>
      <c r="J28" s="504"/>
      <c r="K28" s="504"/>
      <c r="L28" s="504" t="s">
        <v>197</v>
      </c>
      <c r="M28" s="504"/>
      <c r="N28" s="504"/>
      <c r="O28" s="504"/>
      <c r="P28" s="57"/>
      <c r="R28" s="414" t="s">
        <v>204</v>
      </c>
      <c r="S28" s="415" t="s">
        <v>204</v>
      </c>
      <c r="T28" s="415" t="s">
        <v>204</v>
      </c>
      <c r="U28" s="415" t="s">
        <v>204</v>
      </c>
      <c r="V28" s="415" t="s">
        <v>204</v>
      </c>
      <c r="W28" s="415" t="s">
        <v>204</v>
      </c>
      <c r="X28" s="415" t="s">
        <v>204</v>
      </c>
      <c r="Y28" s="415" t="s">
        <v>204</v>
      </c>
      <c r="Z28" s="415" t="s">
        <v>204</v>
      </c>
      <c r="AA28" s="415" t="s">
        <v>204</v>
      </c>
      <c r="AB28" s="415" t="s">
        <v>204</v>
      </c>
      <c r="AC28" s="415" t="s">
        <v>204</v>
      </c>
      <c r="AD28" s="415" t="s">
        <v>204</v>
      </c>
      <c r="AE28" s="415" t="s">
        <v>204</v>
      </c>
      <c r="AF28" s="415" t="s">
        <v>204</v>
      </c>
      <c r="AG28" s="415" t="s">
        <v>204</v>
      </c>
      <c r="AH28" s="415" t="s">
        <v>204</v>
      </c>
      <c r="AI28" s="415" t="s">
        <v>204</v>
      </c>
      <c r="AJ28" s="415" t="s">
        <v>204</v>
      </c>
      <c r="AK28" s="415" t="s">
        <v>204</v>
      </c>
      <c r="AL28" s="415" t="s">
        <v>204</v>
      </c>
      <c r="AM28" s="415" t="s">
        <v>204</v>
      </c>
      <c r="AN28" s="415" t="s">
        <v>204</v>
      </c>
      <c r="AO28" s="416" t="s">
        <v>204</v>
      </c>
      <c r="AP28" s="56"/>
      <c r="AQ28" s="56"/>
      <c r="AR28" s="56"/>
    </row>
    <row r="29" spans="2:75" ht="18" customHeight="1" x14ac:dyDescent="0.35">
      <c r="C29" s="124"/>
      <c r="D29" s="124"/>
      <c r="E29" s="124"/>
      <c r="F29" s="139"/>
      <c r="G29" s="124"/>
      <c r="H29" s="584">
        <v>366</v>
      </c>
      <c r="I29" s="584"/>
      <c r="J29" s="584"/>
      <c r="K29" s="584"/>
      <c r="L29" s="567"/>
      <c r="M29" s="567"/>
      <c r="N29" s="567"/>
      <c r="O29" s="567"/>
      <c r="P29" s="57"/>
      <c r="R29" s="125"/>
      <c r="S29" s="125"/>
      <c r="T29" s="125"/>
      <c r="U29" s="125"/>
      <c r="V29" s="125"/>
      <c r="W29" s="125"/>
      <c r="X29" s="125"/>
      <c r="Y29" s="125"/>
      <c r="Z29" s="125"/>
      <c r="AA29" s="125"/>
      <c r="AB29" s="125"/>
      <c r="AC29" s="125"/>
      <c r="AD29" s="125"/>
      <c r="AE29" s="125"/>
      <c r="AF29" s="125"/>
      <c r="AG29" s="125"/>
      <c r="AH29" s="125"/>
      <c r="AI29" s="125"/>
      <c r="AJ29" s="125"/>
      <c r="AK29" s="125"/>
      <c r="AL29" s="125"/>
      <c r="AM29" s="125"/>
      <c r="AN29" s="125"/>
      <c r="AO29" s="125"/>
      <c r="AP29" s="56"/>
      <c r="AQ29" s="56"/>
      <c r="AR29" s="56"/>
    </row>
    <row r="30" spans="2:75" ht="18" customHeight="1" x14ac:dyDescent="0.35">
      <c r="C30" s="124"/>
      <c r="D30" s="124"/>
      <c r="E30" s="124"/>
      <c r="F30" s="139"/>
      <c r="G30" s="124"/>
      <c r="H30" s="566"/>
      <c r="I30" s="566"/>
      <c r="J30" s="566"/>
      <c r="K30" s="566"/>
      <c r="L30" s="567"/>
      <c r="M30" s="567"/>
      <c r="N30" s="567"/>
      <c r="O30" s="567"/>
      <c r="P30" s="57"/>
      <c r="R30" s="125"/>
      <c r="S30" s="125"/>
      <c r="T30" s="125"/>
      <c r="U30" s="125"/>
      <c r="V30" s="125"/>
      <c r="W30" s="125"/>
      <c r="X30" s="409" t="s">
        <v>198</v>
      </c>
      <c r="Y30" s="125"/>
      <c r="Z30" s="125"/>
      <c r="AA30" s="125"/>
      <c r="AB30" s="125"/>
      <c r="AC30" s="125"/>
      <c r="AD30" s="125"/>
      <c r="AE30" s="125"/>
      <c r="AF30" s="125"/>
      <c r="AG30" s="125"/>
      <c r="AH30" s="125"/>
      <c r="AI30" s="125"/>
      <c r="AJ30" s="125"/>
      <c r="AK30" s="125"/>
      <c r="AL30" s="125"/>
      <c r="AM30" s="125"/>
      <c r="AN30" s="125"/>
      <c r="AO30" s="125"/>
      <c r="AP30" s="56"/>
      <c r="AQ30" s="56"/>
      <c r="AR30" s="56"/>
    </row>
    <row r="31" spans="2:75" ht="18" customHeight="1" x14ac:dyDescent="0.2">
      <c r="C31" s="124"/>
      <c r="D31" s="124"/>
      <c r="E31" s="124"/>
      <c r="F31" s="139"/>
      <c r="G31" s="124"/>
      <c r="H31" s="566"/>
      <c r="I31" s="566"/>
      <c r="J31" s="566"/>
      <c r="K31" s="566"/>
      <c r="L31" s="567"/>
      <c r="M31" s="567"/>
      <c r="N31" s="567"/>
      <c r="O31" s="567"/>
      <c r="P31" s="57"/>
      <c r="R31" s="125"/>
      <c r="S31" s="125"/>
      <c r="T31" s="125"/>
      <c r="U31" s="125"/>
      <c r="V31" s="125"/>
      <c r="W31" s="125"/>
      <c r="X31" s="125"/>
      <c r="Y31" s="125"/>
      <c r="Z31" s="125"/>
      <c r="AA31" s="59" t="s">
        <v>204</v>
      </c>
      <c r="AB31" s="409" t="s">
        <v>206</v>
      </c>
      <c r="AC31" s="125"/>
      <c r="AD31" s="125"/>
      <c r="AE31" s="125"/>
      <c r="AF31" s="125"/>
      <c r="AG31" s="125"/>
      <c r="AH31" s="125"/>
      <c r="AI31" s="125"/>
      <c r="AJ31" s="125"/>
      <c r="AK31" s="125"/>
      <c r="AL31" s="125"/>
      <c r="AM31" s="125"/>
      <c r="AN31" s="125"/>
      <c r="AO31" s="125"/>
      <c r="AP31" s="35"/>
      <c r="AQ31" s="35"/>
      <c r="AR31" s="35"/>
    </row>
    <row r="32" spans="2:75" ht="18" customHeight="1" x14ac:dyDescent="0.35">
      <c r="C32" s="124"/>
      <c r="D32" s="124"/>
      <c r="E32" s="124"/>
      <c r="F32" s="139"/>
      <c r="G32" s="124"/>
      <c r="H32" s="566"/>
      <c r="I32" s="566"/>
      <c r="J32" s="566"/>
      <c r="K32" s="566"/>
      <c r="L32" s="567"/>
      <c r="M32" s="567"/>
      <c r="N32" s="567"/>
      <c r="O32" s="567"/>
      <c r="P32" s="57"/>
      <c r="R32" s="125"/>
      <c r="S32" s="125"/>
      <c r="T32" s="125"/>
      <c r="U32" s="125"/>
      <c r="V32" s="125"/>
      <c r="W32" s="125"/>
      <c r="X32" s="125"/>
      <c r="Y32" s="125"/>
      <c r="Z32" s="125"/>
      <c r="AA32" s="59" t="s">
        <v>207</v>
      </c>
      <c r="AB32" s="409" t="s">
        <v>208</v>
      </c>
      <c r="AC32" s="125"/>
      <c r="AD32" s="125"/>
      <c r="AE32" s="125"/>
      <c r="AF32" s="125"/>
      <c r="AG32" s="125"/>
      <c r="AH32" s="125"/>
      <c r="AI32" s="125"/>
      <c r="AJ32" s="125"/>
      <c r="AK32" s="125"/>
      <c r="AL32" s="125"/>
      <c r="AM32" s="125"/>
      <c r="AN32" s="125"/>
      <c r="AO32" s="125"/>
      <c r="AP32" s="56"/>
      <c r="AQ32" s="56"/>
      <c r="AR32" s="56"/>
    </row>
    <row r="33" spans="3:44" ht="18" customHeight="1" x14ac:dyDescent="0.35">
      <c r="C33" s="124"/>
      <c r="D33" s="124"/>
      <c r="E33" s="124"/>
      <c r="F33" s="139"/>
      <c r="G33" s="124"/>
      <c r="H33" s="566"/>
      <c r="I33" s="566"/>
      <c r="J33" s="566"/>
      <c r="K33" s="566"/>
      <c r="L33" s="567"/>
      <c r="M33" s="567"/>
      <c r="N33" s="567"/>
      <c r="O33" s="567"/>
      <c r="P33" s="57"/>
      <c r="R33" s="125"/>
      <c r="S33" s="125"/>
      <c r="T33" s="125"/>
      <c r="U33" s="125"/>
      <c r="V33" s="125"/>
      <c r="W33" s="125"/>
      <c r="X33" s="125"/>
      <c r="Y33" s="125"/>
      <c r="Z33" s="125"/>
      <c r="AA33" s="68" t="s">
        <v>209</v>
      </c>
      <c r="AB33" s="409" t="s">
        <v>210</v>
      </c>
      <c r="AC33" s="125"/>
      <c r="AD33" s="125"/>
      <c r="AE33" s="125"/>
      <c r="AF33" s="125"/>
      <c r="AG33" s="125"/>
      <c r="AH33" s="125"/>
      <c r="AI33" s="125"/>
      <c r="AJ33" s="125"/>
      <c r="AK33" s="125"/>
      <c r="AL33" s="125"/>
      <c r="AM33" s="125"/>
      <c r="AN33" s="125"/>
      <c r="AO33" s="125"/>
      <c r="AP33" s="56"/>
      <c r="AQ33" s="56"/>
      <c r="AR33" s="56"/>
    </row>
    <row r="34" spans="3:44" ht="18" customHeight="1" x14ac:dyDescent="0.2">
      <c r="C34" s="124"/>
      <c r="D34" s="124"/>
      <c r="E34" s="124"/>
      <c r="F34" s="139"/>
      <c r="G34" s="124"/>
      <c r="H34" s="566"/>
      <c r="I34" s="566"/>
      <c r="J34" s="566"/>
      <c r="K34" s="566"/>
      <c r="L34" s="567"/>
      <c r="M34" s="567"/>
      <c r="N34" s="567"/>
      <c r="O34" s="567"/>
      <c r="P34" s="57"/>
      <c r="R34" s="125"/>
      <c r="S34" s="125"/>
      <c r="T34" s="125"/>
      <c r="U34" s="125"/>
      <c r="V34" s="125"/>
      <c r="W34" s="125"/>
      <c r="X34" s="125"/>
      <c r="Y34" s="125"/>
      <c r="Z34" s="125"/>
      <c r="AA34" s="125"/>
      <c r="AB34" s="125"/>
      <c r="AC34" s="125"/>
      <c r="AD34" s="125"/>
      <c r="AE34" s="125"/>
      <c r="AF34" s="125"/>
      <c r="AG34" s="125"/>
      <c r="AH34" s="125"/>
      <c r="AI34" s="125"/>
      <c r="AJ34" s="125"/>
      <c r="AK34" s="125"/>
      <c r="AL34" s="125"/>
      <c r="AM34" s="125"/>
      <c r="AN34" s="125"/>
      <c r="AO34" s="125"/>
      <c r="AP34" s="35"/>
      <c r="AQ34" s="35"/>
      <c r="AR34" s="35"/>
    </row>
    <row r="35" spans="3:44" ht="18" customHeight="1" x14ac:dyDescent="0.35">
      <c r="C35" s="124"/>
      <c r="D35" s="124"/>
      <c r="E35" s="124"/>
      <c r="F35" s="139"/>
      <c r="G35" s="124"/>
      <c r="H35" s="566"/>
      <c r="I35" s="566"/>
      <c r="J35" s="566"/>
      <c r="K35" s="566"/>
      <c r="L35" s="567"/>
      <c r="M35" s="567"/>
      <c r="N35" s="567"/>
      <c r="O35" s="567"/>
      <c r="P35" s="57"/>
      <c r="R35" s="125"/>
      <c r="S35" s="125"/>
      <c r="T35" s="125"/>
      <c r="U35" s="125"/>
      <c r="V35" s="125"/>
      <c r="W35" s="125"/>
      <c r="X35" s="125"/>
      <c r="Y35" s="125"/>
      <c r="Z35" s="125"/>
      <c r="AA35" s="125"/>
      <c r="AB35" s="125"/>
      <c r="AC35" s="125"/>
      <c r="AD35" s="125"/>
      <c r="AE35" s="125"/>
      <c r="AF35" s="125"/>
      <c r="AG35" s="125"/>
      <c r="AH35" s="125"/>
      <c r="AI35" s="125"/>
      <c r="AJ35" s="125"/>
      <c r="AK35" s="125"/>
      <c r="AL35" s="125"/>
      <c r="AM35" s="125"/>
      <c r="AN35" s="125"/>
      <c r="AO35" s="125"/>
      <c r="AP35" s="56"/>
      <c r="AQ35" s="56"/>
      <c r="AR35" s="56"/>
    </row>
    <row r="36" spans="3:44" ht="18" customHeight="1" x14ac:dyDescent="0.35">
      <c r="C36" s="124"/>
      <c r="D36" s="124"/>
      <c r="E36" s="124"/>
      <c r="F36" s="139"/>
      <c r="G36" s="124"/>
      <c r="H36" s="566"/>
      <c r="I36" s="566"/>
      <c r="J36" s="566"/>
      <c r="K36" s="566"/>
      <c r="L36" s="567"/>
      <c r="M36" s="567"/>
      <c r="N36" s="567"/>
      <c r="O36" s="567"/>
      <c r="P36" s="57"/>
      <c r="R36" s="125"/>
      <c r="S36" s="125"/>
      <c r="T36" s="125"/>
      <c r="U36" s="125"/>
      <c r="V36" s="125"/>
      <c r="W36" s="125"/>
      <c r="X36" s="125"/>
      <c r="Y36" s="125"/>
      <c r="Z36" s="125"/>
      <c r="AA36" s="125"/>
      <c r="AB36" s="125"/>
      <c r="AC36" s="125"/>
      <c r="AD36" s="125"/>
      <c r="AE36" s="125"/>
      <c r="AF36" s="125"/>
      <c r="AG36" s="125"/>
      <c r="AH36" s="125"/>
      <c r="AI36" s="125"/>
      <c r="AJ36" s="125"/>
      <c r="AK36" s="125"/>
      <c r="AL36" s="125"/>
      <c r="AM36" s="125"/>
      <c r="AN36" s="125"/>
      <c r="AO36" s="125"/>
      <c r="AP36" s="56"/>
      <c r="AQ36" s="56"/>
      <c r="AR36" s="56"/>
    </row>
    <row r="37" spans="3:44" ht="18" customHeight="1" x14ac:dyDescent="0.35">
      <c r="C37" s="124"/>
      <c r="D37" s="124"/>
      <c r="E37" s="124"/>
      <c r="F37" s="139"/>
      <c r="G37" s="124"/>
      <c r="H37" s="566"/>
      <c r="I37" s="566"/>
      <c r="J37" s="566"/>
      <c r="K37" s="566"/>
      <c r="L37" s="567"/>
      <c r="M37" s="567"/>
      <c r="N37" s="567"/>
      <c r="O37" s="567"/>
      <c r="P37" s="57"/>
      <c r="R37" s="125"/>
      <c r="S37" s="125"/>
      <c r="T37" s="125"/>
      <c r="U37" s="125"/>
      <c r="V37" s="125"/>
      <c r="W37" s="125"/>
      <c r="X37" s="125"/>
      <c r="Y37" s="125"/>
      <c r="Z37" s="125"/>
      <c r="AA37" s="125"/>
      <c r="AB37" s="125"/>
      <c r="AC37" s="125"/>
      <c r="AD37" s="125"/>
      <c r="AE37" s="125"/>
      <c r="AF37" s="125"/>
      <c r="AG37" s="125"/>
      <c r="AH37" s="125"/>
      <c r="AI37" s="125"/>
      <c r="AJ37" s="125"/>
      <c r="AK37" s="125"/>
      <c r="AL37" s="125"/>
      <c r="AM37" s="125"/>
      <c r="AN37" s="125"/>
      <c r="AO37" s="125"/>
      <c r="AP37" s="56"/>
      <c r="AQ37" s="56"/>
      <c r="AR37" s="56"/>
    </row>
    <row r="38" spans="3:44" ht="18" customHeight="1" x14ac:dyDescent="0.35">
      <c r="C38" s="124"/>
      <c r="D38" s="124"/>
      <c r="E38" s="124"/>
      <c r="F38" s="139"/>
      <c r="G38" s="124"/>
      <c r="H38" s="566"/>
      <c r="I38" s="566"/>
      <c r="J38" s="566"/>
      <c r="K38" s="566"/>
      <c r="L38" s="567"/>
      <c r="M38" s="567"/>
      <c r="N38" s="567"/>
      <c r="O38" s="567"/>
      <c r="P38" s="57"/>
      <c r="R38" s="125"/>
      <c r="S38" s="125"/>
      <c r="T38" s="125"/>
      <c r="U38" s="125"/>
      <c r="V38" s="125"/>
      <c r="W38" s="125"/>
      <c r="X38" s="125"/>
      <c r="Y38" s="125"/>
      <c r="Z38" s="125"/>
      <c r="AA38" s="125"/>
      <c r="AB38" s="125"/>
      <c r="AC38" s="125"/>
      <c r="AD38" s="125"/>
      <c r="AE38" s="125"/>
      <c r="AF38" s="125"/>
      <c r="AG38" s="125"/>
      <c r="AH38" s="125"/>
      <c r="AI38" s="125"/>
      <c r="AJ38" s="125"/>
      <c r="AK38" s="125"/>
      <c r="AL38" s="125"/>
      <c r="AM38" s="125"/>
      <c r="AN38" s="125"/>
      <c r="AO38" s="125"/>
      <c r="AP38" s="56"/>
      <c r="AQ38" s="56"/>
      <c r="AR38" s="56"/>
    </row>
    <row r="39" spans="3:44" ht="18" customHeight="1" x14ac:dyDescent="0.35">
      <c r="C39" s="124"/>
      <c r="D39" s="124"/>
      <c r="E39" s="124"/>
      <c r="F39" s="139"/>
      <c r="G39" s="124"/>
      <c r="H39" s="566"/>
      <c r="I39" s="566"/>
      <c r="J39" s="566"/>
      <c r="K39" s="566"/>
      <c r="L39" s="567"/>
      <c r="M39" s="567"/>
      <c r="N39" s="567"/>
      <c r="O39" s="567"/>
      <c r="P39" s="57"/>
      <c r="R39" s="125"/>
      <c r="S39" s="125"/>
      <c r="T39" s="125"/>
      <c r="U39" s="125"/>
      <c r="V39" s="125"/>
      <c r="W39" s="125"/>
      <c r="X39" s="125"/>
      <c r="Y39" s="125"/>
      <c r="Z39" s="125"/>
      <c r="AA39" s="125"/>
      <c r="AB39" s="125"/>
      <c r="AC39" s="125"/>
      <c r="AD39" s="125"/>
      <c r="AE39" s="125"/>
      <c r="AF39" s="125"/>
      <c r="AG39" s="125"/>
      <c r="AH39" s="125"/>
      <c r="AI39" s="125"/>
      <c r="AJ39" s="125"/>
      <c r="AK39" s="125"/>
      <c r="AL39" s="125"/>
      <c r="AM39" s="125"/>
      <c r="AN39" s="125"/>
      <c r="AO39" s="125"/>
      <c r="AQ39" s="56"/>
      <c r="AR39" s="56"/>
    </row>
    <row r="40" spans="3:44" ht="18" customHeight="1" x14ac:dyDescent="0.35">
      <c r="C40" s="124"/>
      <c r="D40" s="124"/>
      <c r="E40" s="124"/>
      <c r="F40" s="139"/>
      <c r="G40" s="124"/>
      <c r="H40" s="566"/>
      <c r="I40" s="566"/>
      <c r="J40" s="566"/>
      <c r="K40" s="566"/>
      <c r="L40" s="567"/>
      <c r="M40" s="567"/>
      <c r="N40" s="567"/>
      <c r="O40" s="567"/>
      <c r="P40" s="57"/>
      <c r="R40" s="125"/>
      <c r="S40" s="125"/>
      <c r="T40" s="125"/>
      <c r="U40" s="125"/>
      <c r="V40" s="125"/>
      <c r="W40" s="125"/>
      <c r="X40" s="125"/>
      <c r="Y40" s="125"/>
      <c r="Z40" s="125"/>
      <c r="AA40" s="125"/>
      <c r="AB40" s="125"/>
      <c r="AC40" s="125"/>
      <c r="AD40" s="125"/>
      <c r="AE40" s="125"/>
      <c r="AF40" s="125"/>
      <c r="AG40" s="125"/>
      <c r="AH40" s="125"/>
      <c r="AI40" s="125"/>
      <c r="AJ40" s="125"/>
      <c r="AK40" s="125"/>
      <c r="AL40" s="125"/>
      <c r="AM40" s="125"/>
      <c r="AN40" s="125"/>
      <c r="AO40" s="125"/>
      <c r="AQ40" s="56"/>
      <c r="AR40" s="56"/>
    </row>
    <row r="41" spans="3:44" ht="18" customHeight="1" x14ac:dyDescent="0.35">
      <c r="C41" s="124"/>
      <c r="D41" s="124"/>
      <c r="E41" s="124"/>
      <c r="F41" s="139"/>
      <c r="G41" s="124"/>
      <c r="H41" s="566"/>
      <c r="I41" s="566"/>
      <c r="J41" s="566"/>
      <c r="K41" s="566"/>
      <c r="L41" s="567"/>
      <c r="M41" s="567"/>
      <c r="N41" s="567"/>
      <c r="O41" s="567"/>
      <c r="P41" s="57"/>
      <c r="R41" s="125"/>
      <c r="S41" s="125"/>
      <c r="T41" s="125"/>
      <c r="U41" s="125"/>
      <c r="V41" s="125"/>
      <c r="W41" s="125"/>
      <c r="X41" s="125"/>
      <c r="Y41" s="125"/>
      <c r="Z41" s="125"/>
      <c r="AA41" s="125"/>
      <c r="AB41" s="125"/>
      <c r="AC41" s="125"/>
      <c r="AD41" s="125"/>
      <c r="AE41" s="125"/>
      <c r="AF41" s="125"/>
      <c r="AG41" s="125"/>
      <c r="AH41" s="125"/>
      <c r="AI41" s="125"/>
      <c r="AJ41" s="125"/>
      <c r="AK41" s="125"/>
      <c r="AL41" s="125"/>
      <c r="AM41" s="125"/>
      <c r="AN41" s="125"/>
      <c r="AO41" s="125"/>
      <c r="AQ41" s="56"/>
      <c r="AR41" s="56"/>
    </row>
    <row r="42" spans="3:44" ht="18" customHeight="1" x14ac:dyDescent="0.35">
      <c r="C42" s="124"/>
      <c r="D42" s="124"/>
      <c r="E42" s="124"/>
      <c r="F42" s="139"/>
      <c r="G42" s="124"/>
      <c r="H42" s="566"/>
      <c r="I42" s="566"/>
      <c r="J42" s="566"/>
      <c r="K42" s="566"/>
      <c r="L42" s="567"/>
      <c r="M42" s="567"/>
      <c r="N42" s="567"/>
      <c r="O42" s="567"/>
      <c r="P42" s="57"/>
      <c r="R42" s="125"/>
      <c r="S42" s="125"/>
      <c r="T42" s="125"/>
      <c r="U42" s="125"/>
      <c r="V42" s="125"/>
      <c r="W42" s="125"/>
      <c r="X42" s="125"/>
      <c r="Y42" s="125"/>
      <c r="Z42" s="125"/>
      <c r="AA42" s="125"/>
      <c r="AB42" s="125"/>
      <c r="AC42" s="125"/>
      <c r="AD42" s="125"/>
      <c r="AE42" s="125"/>
      <c r="AF42" s="125"/>
      <c r="AG42" s="125"/>
      <c r="AH42" s="125"/>
      <c r="AI42" s="125"/>
      <c r="AJ42" s="125"/>
      <c r="AK42" s="125"/>
      <c r="AL42" s="125"/>
      <c r="AM42" s="125"/>
      <c r="AN42" s="125"/>
      <c r="AO42" s="125"/>
      <c r="AQ42" s="56"/>
      <c r="AR42" s="56"/>
    </row>
    <row r="43" spans="3:44" ht="18" customHeight="1" x14ac:dyDescent="0.35">
      <c r="C43" s="124"/>
      <c r="D43" s="124"/>
      <c r="E43" s="124"/>
      <c r="F43" s="139"/>
      <c r="G43" s="124"/>
      <c r="H43" s="566"/>
      <c r="I43" s="566"/>
      <c r="J43" s="566"/>
      <c r="K43" s="566"/>
      <c r="L43" s="567"/>
      <c r="M43" s="567"/>
      <c r="N43" s="567"/>
      <c r="O43" s="567"/>
      <c r="P43" s="57"/>
      <c r="R43" s="125"/>
      <c r="S43" s="125"/>
      <c r="T43" s="125"/>
      <c r="U43" s="125"/>
      <c r="V43" s="125"/>
      <c r="W43" s="125"/>
      <c r="X43" s="125"/>
      <c r="Y43" s="125"/>
      <c r="Z43" s="125"/>
      <c r="AA43" s="125"/>
      <c r="AB43" s="125"/>
      <c r="AC43" s="125"/>
      <c r="AD43" s="125"/>
      <c r="AE43" s="125"/>
      <c r="AF43" s="125"/>
      <c r="AG43" s="125"/>
      <c r="AH43" s="125"/>
      <c r="AI43" s="125"/>
      <c r="AJ43" s="125"/>
      <c r="AK43" s="125"/>
      <c r="AL43" s="125"/>
      <c r="AM43" s="125"/>
      <c r="AN43" s="125"/>
      <c r="AO43" s="125"/>
      <c r="AQ43" s="56"/>
      <c r="AR43" s="56"/>
    </row>
    <row r="44" spans="3:44" ht="18" customHeight="1" x14ac:dyDescent="0.35">
      <c r="C44" s="124"/>
      <c r="D44" s="124"/>
      <c r="E44" s="124"/>
      <c r="F44" s="139"/>
      <c r="G44" s="124"/>
      <c r="H44" s="566"/>
      <c r="I44" s="566"/>
      <c r="J44" s="566"/>
      <c r="K44" s="566"/>
      <c r="L44" s="567"/>
      <c r="M44" s="567"/>
      <c r="N44" s="567"/>
      <c r="O44" s="567"/>
      <c r="P44" s="57"/>
      <c r="R44" s="125"/>
      <c r="S44" s="125"/>
      <c r="T44" s="125"/>
      <c r="U44" s="125"/>
      <c r="V44" s="125"/>
      <c r="W44" s="125"/>
      <c r="X44" s="125"/>
      <c r="Y44" s="125"/>
      <c r="Z44" s="125"/>
      <c r="AA44" s="125"/>
      <c r="AB44" s="125"/>
      <c r="AC44" s="125"/>
      <c r="AD44" s="125"/>
      <c r="AE44" s="125"/>
      <c r="AF44" s="125"/>
      <c r="AG44" s="125"/>
      <c r="AH44" s="125"/>
      <c r="AI44" s="125"/>
      <c r="AJ44" s="125"/>
      <c r="AK44" s="125"/>
      <c r="AL44" s="125"/>
      <c r="AM44" s="125"/>
      <c r="AN44" s="125"/>
      <c r="AO44" s="125"/>
      <c r="AQ44" s="56"/>
      <c r="AR44" s="56"/>
    </row>
    <row r="45" spans="3:44" ht="18" customHeight="1" x14ac:dyDescent="0.35">
      <c r="C45" s="124"/>
      <c r="D45" s="124"/>
      <c r="E45" s="124"/>
      <c r="F45" s="139"/>
      <c r="G45" s="124"/>
      <c r="H45" s="566"/>
      <c r="I45" s="566"/>
      <c r="J45" s="566"/>
      <c r="K45" s="566"/>
      <c r="L45" s="567"/>
      <c r="M45" s="567"/>
      <c r="N45" s="567"/>
      <c r="O45" s="567"/>
      <c r="P45" s="57"/>
      <c r="R45" s="125"/>
      <c r="S45" s="125"/>
      <c r="T45" s="125"/>
      <c r="U45" s="125"/>
      <c r="V45" s="125"/>
      <c r="W45" s="125"/>
      <c r="X45" s="125"/>
      <c r="Y45" s="125"/>
      <c r="Z45" s="125"/>
      <c r="AA45" s="125"/>
      <c r="AB45" s="125"/>
      <c r="AC45" s="125"/>
      <c r="AD45" s="125"/>
      <c r="AE45" s="125"/>
      <c r="AF45" s="125"/>
      <c r="AG45" s="125"/>
      <c r="AH45" s="125"/>
      <c r="AI45" s="125"/>
      <c r="AJ45" s="125"/>
      <c r="AK45" s="125"/>
      <c r="AL45" s="125"/>
      <c r="AM45" s="125"/>
      <c r="AN45" s="125"/>
      <c r="AO45" s="125"/>
      <c r="AQ45" s="56"/>
      <c r="AR45" s="56"/>
    </row>
    <row r="46" spans="3:44" ht="18" customHeight="1" x14ac:dyDescent="0.35">
      <c r="C46" s="124"/>
      <c r="D46" s="124"/>
      <c r="E46" s="124"/>
      <c r="F46" s="139"/>
      <c r="G46" s="124"/>
      <c r="H46" s="566"/>
      <c r="I46" s="566"/>
      <c r="J46" s="566"/>
      <c r="K46" s="566"/>
      <c r="L46" s="567"/>
      <c r="M46" s="567"/>
      <c r="N46" s="567"/>
      <c r="O46" s="567"/>
      <c r="P46" s="57"/>
      <c r="R46" s="125"/>
      <c r="S46" s="125"/>
      <c r="T46" s="125"/>
      <c r="U46" s="125"/>
      <c r="V46" s="125"/>
      <c r="W46" s="125"/>
      <c r="X46" s="125"/>
      <c r="Y46" s="125"/>
      <c r="Z46" s="125"/>
      <c r="AA46" s="125"/>
      <c r="AB46" s="125"/>
      <c r="AC46" s="125"/>
      <c r="AD46" s="125"/>
      <c r="AE46" s="125"/>
      <c r="AF46" s="125"/>
      <c r="AG46" s="125"/>
      <c r="AH46" s="125"/>
      <c r="AI46" s="125"/>
      <c r="AJ46" s="125"/>
      <c r="AK46" s="125"/>
      <c r="AL46" s="125"/>
      <c r="AM46" s="125"/>
      <c r="AN46" s="125"/>
      <c r="AO46" s="125"/>
      <c r="AQ46" s="56"/>
      <c r="AR46" s="56"/>
    </row>
    <row r="47" spans="3:44" ht="0" hidden="1" customHeight="1" x14ac:dyDescent="0.35">
      <c r="C47" s="124"/>
      <c r="D47" s="124"/>
      <c r="E47" s="124"/>
      <c r="F47" s="139"/>
      <c r="G47" s="124"/>
      <c r="H47" s="566"/>
      <c r="I47" s="566"/>
      <c r="J47" s="566"/>
      <c r="K47" s="566"/>
      <c r="L47" s="567"/>
      <c r="M47" s="567"/>
      <c r="N47" s="567"/>
      <c r="O47" s="567"/>
      <c r="P47" s="57"/>
      <c r="R47" s="125"/>
      <c r="S47" s="125"/>
      <c r="T47" s="125"/>
      <c r="U47" s="125"/>
      <c r="V47" s="125"/>
      <c r="W47" s="125"/>
      <c r="X47" s="125"/>
      <c r="Y47" s="125"/>
      <c r="Z47" s="125"/>
      <c r="AA47" s="125"/>
      <c r="AB47" s="125"/>
      <c r="AC47" s="125"/>
      <c r="AD47" s="125"/>
      <c r="AE47" s="125"/>
      <c r="AF47" s="125"/>
      <c r="AG47" s="125"/>
      <c r="AH47" s="125"/>
      <c r="AI47" s="125"/>
      <c r="AJ47" s="125"/>
      <c r="AK47" s="125"/>
      <c r="AL47" s="125"/>
      <c r="AM47" s="125"/>
      <c r="AN47" s="125"/>
      <c r="AO47" s="125"/>
      <c r="AQ47" s="56"/>
      <c r="AR47" s="56"/>
    </row>
    <row r="48" spans="3:44" ht="0" hidden="1" customHeight="1" x14ac:dyDescent="0.35">
      <c r="C48" s="124"/>
      <c r="D48" s="124"/>
      <c r="E48" s="124"/>
      <c r="F48" s="139"/>
      <c r="G48" s="124"/>
      <c r="H48" s="566"/>
      <c r="I48" s="566"/>
      <c r="J48" s="566"/>
      <c r="K48" s="566"/>
      <c r="L48" s="567"/>
      <c r="M48" s="567"/>
      <c r="N48" s="567"/>
      <c r="O48" s="567"/>
      <c r="P48" s="57"/>
      <c r="R48" s="125"/>
      <c r="S48" s="125"/>
      <c r="T48" s="125"/>
      <c r="U48" s="125"/>
      <c r="V48" s="125"/>
      <c r="W48" s="125"/>
      <c r="X48" s="125"/>
      <c r="Y48" s="125"/>
      <c r="Z48" s="125"/>
      <c r="AA48" s="125"/>
      <c r="AB48" s="125"/>
      <c r="AC48" s="125"/>
      <c r="AD48" s="125"/>
      <c r="AE48" s="125"/>
      <c r="AF48" s="125"/>
      <c r="AG48" s="125"/>
      <c r="AH48" s="125"/>
      <c r="AI48" s="125"/>
      <c r="AJ48" s="125"/>
      <c r="AK48" s="125"/>
      <c r="AL48" s="125"/>
      <c r="AM48" s="125"/>
      <c r="AN48" s="125"/>
      <c r="AO48" s="125"/>
      <c r="AQ48" s="56"/>
      <c r="AR48" s="56"/>
    </row>
    <row r="49" spans="3:44" ht="0" hidden="1" customHeight="1" x14ac:dyDescent="0.35">
      <c r="C49" s="124"/>
      <c r="D49" s="124"/>
      <c r="E49" s="124"/>
      <c r="F49" s="139"/>
      <c r="G49" s="124"/>
      <c r="H49" s="566"/>
      <c r="I49" s="566"/>
      <c r="J49" s="566"/>
      <c r="K49" s="566"/>
      <c r="L49" s="567"/>
      <c r="M49" s="567"/>
      <c r="N49" s="567"/>
      <c r="O49" s="567"/>
      <c r="P49" s="57"/>
      <c r="R49" s="125"/>
      <c r="S49" s="125"/>
      <c r="T49" s="125"/>
      <c r="U49" s="125"/>
      <c r="V49" s="125"/>
      <c r="W49" s="125"/>
      <c r="X49" s="125"/>
      <c r="Y49" s="125"/>
      <c r="Z49" s="125"/>
      <c r="AA49" s="125"/>
      <c r="AB49" s="125"/>
      <c r="AC49" s="125"/>
      <c r="AD49" s="125"/>
      <c r="AE49" s="125"/>
      <c r="AF49" s="125"/>
      <c r="AG49" s="125"/>
      <c r="AH49" s="125"/>
      <c r="AI49" s="125"/>
      <c r="AJ49" s="125"/>
      <c r="AK49" s="125"/>
      <c r="AL49" s="125"/>
      <c r="AM49" s="125"/>
      <c r="AN49" s="125"/>
      <c r="AO49" s="125"/>
      <c r="AQ49" s="56"/>
      <c r="AR49" s="56"/>
    </row>
    <row r="50" spans="3:44" ht="0" hidden="1" customHeight="1" x14ac:dyDescent="0.35">
      <c r="C50" s="124"/>
      <c r="D50" s="124"/>
      <c r="E50" s="124"/>
      <c r="F50" s="139"/>
      <c r="G50" s="124"/>
      <c r="H50" s="566"/>
      <c r="I50" s="566"/>
      <c r="J50" s="566"/>
      <c r="K50" s="566"/>
      <c r="L50" s="567"/>
      <c r="M50" s="567"/>
      <c r="N50" s="567"/>
      <c r="O50" s="567"/>
      <c r="P50" s="57"/>
      <c r="R50" s="125"/>
      <c r="S50" s="125"/>
      <c r="T50" s="125"/>
      <c r="U50" s="125"/>
      <c r="V50" s="125"/>
      <c r="W50" s="125"/>
      <c r="X50" s="125"/>
      <c r="Y50" s="125"/>
      <c r="Z50" s="125"/>
      <c r="AA50" s="125"/>
      <c r="AB50" s="125"/>
      <c r="AC50" s="125"/>
      <c r="AD50" s="125"/>
      <c r="AE50" s="125"/>
      <c r="AF50" s="125"/>
      <c r="AG50" s="125"/>
      <c r="AH50" s="125"/>
      <c r="AI50" s="125"/>
      <c r="AJ50" s="125"/>
      <c r="AK50" s="125"/>
      <c r="AL50" s="125"/>
      <c r="AM50" s="125"/>
      <c r="AN50" s="125"/>
      <c r="AO50" s="125"/>
      <c r="AQ50" s="56"/>
      <c r="AR50" s="56"/>
    </row>
    <row r="51" spans="3:44" ht="0" hidden="1" customHeight="1" x14ac:dyDescent="0.35">
      <c r="C51" s="124"/>
      <c r="D51" s="124"/>
      <c r="E51" s="124"/>
      <c r="F51" s="139"/>
      <c r="G51" s="124"/>
      <c r="H51" s="566"/>
      <c r="I51" s="566"/>
      <c r="J51" s="566"/>
      <c r="K51" s="566"/>
      <c r="L51" s="567"/>
      <c r="M51" s="567"/>
      <c r="N51" s="567"/>
      <c r="O51" s="567"/>
      <c r="P51" s="57"/>
      <c r="R51" s="125"/>
      <c r="S51" s="125"/>
      <c r="T51" s="125"/>
      <c r="U51" s="125"/>
      <c r="V51" s="125"/>
      <c r="W51" s="125"/>
      <c r="X51" s="125"/>
      <c r="Y51" s="125"/>
      <c r="Z51" s="125"/>
      <c r="AA51" s="125"/>
      <c r="AB51" s="125"/>
      <c r="AC51" s="125"/>
      <c r="AD51" s="125"/>
      <c r="AE51" s="125"/>
      <c r="AF51" s="125"/>
      <c r="AG51" s="125"/>
      <c r="AH51" s="125"/>
      <c r="AI51" s="125"/>
      <c r="AJ51" s="125"/>
      <c r="AK51" s="125"/>
      <c r="AL51" s="125"/>
      <c r="AM51" s="125"/>
      <c r="AN51" s="125"/>
      <c r="AO51" s="125"/>
      <c r="AQ51" s="56"/>
      <c r="AR51" s="56"/>
    </row>
    <row r="52" spans="3:44" ht="0" hidden="1" customHeight="1" x14ac:dyDescent="0.35">
      <c r="C52" s="124"/>
      <c r="D52" s="124"/>
      <c r="E52" s="124"/>
      <c r="F52" s="139"/>
      <c r="G52" s="124"/>
      <c r="H52" s="566"/>
      <c r="I52" s="566"/>
      <c r="J52" s="566"/>
      <c r="K52" s="566"/>
      <c r="L52" s="567"/>
      <c r="M52" s="567"/>
      <c r="N52" s="567"/>
      <c r="O52" s="567"/>
      <c r="P52" s="57"/>
      <c r="R52" s="125"/>
      <c r="S52" s="125"/>
      <c r="T52" s="125"/>
      <c r="U52" s="125"/>
      <c r="V52" s="125"/>
      <c r="W52" s="125"/>
      <c r="X52" s="125"/>
      <c r="Y52" s="125"/>
      <c r="Z52" s="125"/>
      <c r="AA52" s="125"/>
      <c r="AB52" s="125"/>
      <c r="AC52" s="125"/>
      <c r="AD52" s="125"/>
      <c r="AE52" s="125"/>
      <c r="AF52" s="125"/>
      <c r="AG52" s="125"/>
      <c r="AH52" s="125"/>
      <c r="AI52" s="125"/>
      <c r="AJ52" s="125"/>
      <c r="AK52" s="125"/>
      <c r="AL52" s="125"/>
      <c r="AM52" s="125"/>
      <c r="AN52" s="125"/>
      <c r="AO52" s="125"/>
      <c r="AP52" s="56"/>
      <c r="AQ52" s="56"/>
      <c r="AR52" s="56"/>
    </row>
    <row r="53" spans="3:44" ht="0" hidden="1" customHeight="1" x14ac:dyDescent="0.35">
      <c r="C53" s="124"/>
      <c r="D53" s="124"/>
      <c r="E53" s="124"/>
      <c r="F53" s="139"/>
      <c r="G53" s="124"/>
      <c r="H53" s="566"/>
      <c r="I53" s="566"/>
      <c r="J53" s="566"/>
      <c r="K53" s="566"/>
      <c r="L53" s="567"/>
      <c r="M53" s="567"/>
      <c r="N53" s="567"/>
      <c r="O53" s="567"/>
      <c r="P53" s="57"/>
      <c r="R53" s="125"/>
      <c r="S53" s="125"/>
      <c r="T53" s="125"/>
      <c r="U53" s="125"/>
      <c r="V53" s="125"/>
      <c r="W53" s="125"/>
      <c r="X53" s="125"/>
      <c r="Y53" s="125"/>
      <c r="Z53" s="125"/>
      <c r="AA53" s="125"/>
      <c r="AB53" s="125"/>
      <c r="AC53" s="125"/>
      <c r="AD53" s="125"/>
      <c r="AE53" s="125"/>
      <c r="AF53" s="125"/>
      <c r="AG53" s="125"/>
      <c r="AH53" s="125"/>
      <c r="AI53" s="125"/>
      <c r="AJ53" s="125"/>
      <c r="AK53" s="125"/>
      <c r="AL53" s="125"/>
      <c r="AM53" s="125"/>
      <c r="AN53" s="125"/>
      <c r="AO53" s="125"/>
      <c r="AP53" s="56"/>
      <c r="AQ53" s="56"/>
      <c r="AR53" s="56"/>
    </row>
    <row r="54" spans="3:44" ht="0" hidden="1" customHeight="1" x14ac:dyDescent="0.2">
      <c r="C54" s="124"/>
      <c r="D54" s="124"/>
      <c r="E54" s="124"/>
      <c r="F54" s="139"/>
      <c r="G54" s="124"/>
      <c r="H54" s="566"/>
      <c r="I54" s="566"/>
      <c r="J54" s="566"/>
      <c r="K54" s="566"/>
      <c r="L54" s="567"/>
      <c r="M54" s="567"/>
      <c r="N54" s="567"/>
      <c r="O54" s="567"/>
      <c r="P54" s="57"/>
      <c r="R54" s="125"/>
      <c r="S54" s="125"/>
      <c r="T54" s="125"/>
      <c r="U54" s="125"/>
      <c r="V54" s="125"/>
      <c r="W54" s="125"/>
      <c r="X54" s="125"/>
      <c r="Y54" s="125"/>
      <c r="Z54" s="125"/>
      <c r="AA54" s="125"/>
      <c r="AB54" s="125"/>
      <c r="AC54" s="125"/>
      <c r="AD54" s="125"/>
      <c r="AE54" s="125"/>
      <c r="AF54" s="125"/>
      <c r="AG54" s="125"/>
      <c r="AH54" s="125"/>
      <c r="AI54" s="125"/>
      <c r="AJ54" s="125"/>
      <c r="AK54" s="125"/>
      <c r="AL54" s="125"/>
      <c r="AM54" s="125"/>
      <c r="AN54" s="125"/>
      <c r="AO54" s="125"/>
      <c r="AP54" s="35"/>
      <c r="AQ54" s="35"/>
      <c r="AR54" s="35"/>
    </row>
    <row r="55" spans="3:44" ht="0" hidden="1" customHeight="1" x14ac:dyDescent="0.35">
      <c r="C55" s="124"/>
      <c r="D55" s="124"/>
      <c r="E55" s="124"/>
      <c r="F55" s="139"/>
      <c r="G55" s="124"/>
      <c r="H55" s="566"/>
      <c r="I55" s="566"/>
      <c r="J55" s="566"/>
      <c r="K55" s="566"/>
      <c r="L55" s="567"/>
      <c r="M55" s="567"/>
      <c r="N55" s="567"/>
      <c r="O55" s="567"/>
      <c r="P55" s="57"/>
      <c r="R55" s="125"/>
      <c r="S55" s="125"/>
      <c r="T55" s="125"/>
      <c r="U55" s="125"/>
      <c r="V55" s="125"/>
      <c r="W55" s="125"/>
      <c r="X55" s="125"/>
      <c r="Y55" s="125"/>
      <c r="Z55" s="125"/>
      <c r="AA55" s="125"/>
      <c r="AB55" s="125"/>
      <c r="AC55" s="125"/>
      <c r="AD55" s="125"/>
      <c r="AE55" s="125"/>
      <c r="AF55" s="125"/>
      <c r="AG55" s="125"/>
      <c r="AH55" s="125"/>
      <c r="AI55" s="125"/>
      <c r="AJ55" s="125"/>
      <c r="AK55" s="125"/>
      <c r="AL55" s="125"/>
      <c r="AM55" s="125"/>
      <c r="AN55" s="125"/>
      <c r="AO55" s="125"/>
      <c r="AP55" s="56"/>
      <c r="AQ55" s="56"/>
      <c r="AR55" s="56"/>
    </row>
    <row r="56" spans="3:44" ht="0" hidden="1" customHeight="1" x14ac:dyDescent="0.35">
      <c r="C56" s="124"/>
      <c r="D56" s="124"/>
      <c r="E56" s="124"/>
      <c r="F56" s="139"/>
      <c r="G56" s="124"/>
      <c r="H56" s="566"/>
      <c r="I56" s="566"/>
      <c r="J56" s="566"/>
      <c r="K56" s="566"/>
      <c r="L56" s="567"/>
      <c r="M56" s="567"/>
      <c r="N56" s="567"/>
      <c r="O56" s="567"/>
      <c r="P56" s="57"/>
      <c r="R56" s="125"/>
      <c r="S56" s="125"/>
      <c r="T56" s="125"/>
      <c r="U56" s="125"/>
      <c r="V56" s="125"/>
      <c r="W56" s="125"/>
      <c r="X56" s="125"/>
      <c r="Y56" s="125"/>
      <c r="Z56" s="125"/>
      <c r="AA56" s="125"/>
      <c r="AB56" s="125"/>
      <c r="AC56" s="125"/>
      <c r="AD56" s="125"/>
      <c r="AE56" s="125"/>
      <c r="AF56" s="125"/>
      <c r="AG56" s="125"/>
      <c r="AH56" s="125"/>
      <c r="AI56" s="125"/>
      <c r="AJ56" s="125"/>
      <c r="AK56" s="125"/>
      <c r="AL56" s="125"/>
      <c r="AM56" s="125"/>
      <c r="AN56" s="125"/>
      <c r="AO56" s="125"/>
      <c r="AP56" s="56"/>
      <c r="AQ56" s="56"/>
      <c r="AR56" s="56"/>
    </row>
    <row r="57" spans="3:44" ht="0" hidden="1" customHeight="1" x14ac:dyDescent="0.35">
      <c r="C57" s="124"/>
      <c r="D57" s="124"/>
      <c r="E57" s="124"/>
      <c r="F57" s="139"/>
      <c r="G57" s="124"/>
      <c r="H57" s="566"/>
      <c r="I57" s="566"/>
      <c r="J57" s="566"/>
      <c r="K57" s="566"/>
      <c r="L57" s="567"/>
      <c r="M57" s="567"/>
      <c r="N57" s="567"/>
      <c r="O57" s="567"/>
      <c r="P57" s="57"/>
      <c r="R57" s="125"/>
      <c r="S57" s="125"/>
      <c r="T57" s="125"/>
      <c r="U57" s="125"/>
      <c r="V57" s="125"/>
      <c r="W57" s="125"/>
      <c r="X57" s="125"/>
      <c r="Y57" s="125"/>
      <c r="Z57" s="125"/>
      <c r="AA57" s="125"/>
      <c r="AB57" s="125"/>
      <c r="AC57" s="125"/>
      <c r="AD57" s="125"/>
      <c r="AE57" s="125"/>
      <c r="AF57" s="125"/>
      <c r="AG57" s="125"/>
      <c r="AH57" s="125"/>
      <c r="AI57" s="125"/>
      <c r="AJ57" s="125"/>
      <c r="AK57" s="125"/>
      <c r="AL57" s="125"/>
      <c r="AM57" s="125"/>
      <c r="AN57" s="125"/>
      <c r="AO57" s="125"/>
      <c r="AP57" s="56"/>
      <c r="AQ57" s="56"/>
      <c r="AR57" s="56"/>
    </row>
    <row r="58" spans="3:44" ht="0" hidden="1" customHeight="1" x14ac:dyDescent="0.35">
      <c r="C58" s="124"/>
      <c r="D58" s="124"/>
      <c r="E58" s="124"/>
      <c r="F58" s="139"/>
      <c r="G58" s="124"/>
      <c r="H58" s="566"/>
      <c r="I58" s="566"/>
      <c r="J58" s="566"/>
      <c r="K58" s="566"/>
      <c r="L58" s="567"/>
      <c r="M58" s="567"/>
      <c r="N58" s="567"/>
      <c r="O58" s="567"/>
      <c r="P58" s="57"/>
      <c r="R58" s="125"/>
      <c r="S58" s="125"/>
      <c r="T58" s="125"/>
      <c r="U58" s="125"/>
      <c r="V58" s="125"/>
      <c r="W58" s="125"/>
      <c r="X58" s="125"/>
      <c r="Y58" s="125"/>
      <c r="Z58" s="125"/>
      <c r="AA58" s="125"/>
      <c r="AB58" s="125"/>
      <c r="AC58" s="125"/>
      <c r="AD58" s="125"/>
      <c r="AE58" s="125"/>
      <c r="AF58" s="125"/>
      <c r="AG58" s="125"/>
      <c r="AH58" s="125"/>
      <c r="AI58" s="125"/>
      <c r="AJ58" s="125"/>
      <c r="AK58" s="125"/>
      <c r="AL58" s="125"/>
      <c r="AM58" s="125"/>
      <c r="AN58" s="125"/>
      <c r="AO58" s="125"/>
      <c r="AP58" s="56"/>
      <c r="AQ58" s="56"/>
      <c r="AR58" s="56"/>
    </row>
    <row r="59" spans="3:44" ht="0" hidden="1" customHeight="1" x14ac:dyDescent="0.35">
      <c r="C59" s="124"/>
      <c r="D59" s="124"/>
      <c r="E59" s="124"/>
      <c r="F59" s="139"/>
      <c r="G59" s="124"/>
      <c r="H59" s="566"/>
      <c r="I59" s="566"/>
      <c r="J59" s="566"/>
      <c r="K59" s="566"/>
      <c r="L59" s="567"/>
      <c r="M59" s="567"/>
      <c r="N59" s="567"/>
      <c r="O59" s="567"/>
      <c r="P59" s="57"/>
      <c r="R59" s="125"/>
      <c r="S59" s="125"/>
      <c r="T59" s="125"/>
      <c r="U59" s="125"/>
      <c r="V59" s="125"/>
      <c r="W59" s="125"/>
      <c r="X59" s="125"/>
      <c r="Y59" s="125"/>
      <c r="Z59" s="125"/>
      <c r="AA59" s="125"/>
      <c r="AB59" s="125"/>
      <c r="AC59" s="125"/>
      <c r="AD59" s="125"/>
      <c r="AE59" s="125"/>
      <c r="AF59" s="125"/>
      <c r="AG59" s="125"/>
      <c r="AH59" s="125"/>
      <c r="AI59" s="125"/>
      <c r="AJ59" s="125"/>
      <c r="AK59" s="125"/>
      <c r="AL59" s="125"/>
      <c r="AM59" s="125"/>
      <c r="AN59" s="125"/>
      <c r="AO59" s="125"/>
      <c r="AQ59" s="56"/>
      <c r="AR59" s="56"/>
    </row>
    <row r="60" spans="3:44" ht="0" hidden="1" customHeight="1" x14ac:dyDescent="0.35">
      <c r="C60" s="124"/>
      <c r="D60" s="124"/>
      <c r="E60" s="124"/>
      <c r="F60" s="139"/>
      <c r="G60" s="124"/>
      <c r="H60" s="566"/>
      <c r="I60" s="566"/>
      <c r="J60" s="566"/>
      <c r="K60" s="566"/>
      <c r="L60" s="567"/>
      <c r="M60" s="567"/>
      <c r="N60" s="567"/>
      <c r="O60" s="567"/>
      <c r="P60" s="57"/>
      <c r="R60" s="125"/>
      <c r="S60" s="125"/>
      <c r="T60" s="125"/>
      <c r="U60" s="125"/>
      <c r="V60" s="125"/>
      <c r="W60" s="125"/>
      <c r="X60" s="125"/>
      <c r="Y60" s="125"/>
      <c r="Z60" s="125"/>
      <c r="AA60" s="125"/>
      <c r="AB60" s="125"/>
      <c r="AC60" s="125"/>
      <c r="AD60" s="125"/>
      <c r="AE60" s="125"/>
      <c r="AF60" s="125"/>
      <c r="AG60" s="125"/>
      <c r="AH60" s="125"/>
      <c r="AI60" s="125"/>
      <c r="AJ60" s="125"/>
      <c r="AK60" s="125"/>
      <c r="AL60" s="125"/>
      <c r="AM60" s="125"/>
      <c r="AN60" s="125"/>
      <c r="AO60" s="125"/>
      <c r="AQ60" s="56"/>
      <c r="AR60" s="56"/>
    </row>
    <row r="61" spans="3:44" ht="0" hidden="1" customHeight="1" x14ac:dyDescent="0.35">
      <c r="C61" s="124"/>
      <c r="D61" s="124"/>
      <c r="E61" s="124"/>
      <c r="F61" s="139"/>
      <c r="G61" s="124"/>
      <c r="H61" s="566"/>
      <c r="I61" s="566"/>
      <c r="J61" s="566"/>
      <c r="K61" s="566"/>
      <c r="L61" s="567"/>
      <c r="M61" s="567"/>
      <c r="N61" s="567"/>
      <c r="O61" s="567"/>
      <c r="P61" s="57"/>
      <c r="R61" s="125"/>
      <c r="S61" s="125"/>
      <c r="T61" s="125"/>
      <c r="U61" s="125"/>
      <c r="V61" s="125"/>
      <c r="W61" s="125"/>
      <c r="X61" s="125"/>
      <c r="Y61" s="125"/>
      <c r="Z61" s="125"/>
      <c r="AA61" s="125"/>
      <c r="AB61" s="125"/>
      <c r="AC61" s="125"/>
      <c r="AD61" s="125"/>
      <c r="AE61" s="125"/>
      <c r="AF61" s="125"/>
      <c r="AG61" s="125"/>
      <c r="AH61" s="125"/>
      <c r="AI61" s="125"/>
      <c r="AJ61" s="125"/>
      <c r="AK61" s="125"/>
      <c r="AL61" s="125"/>
      <c r="AM61" s="125"/>
      <c r="AN61" s="125"/>
      <c r="AO61" s="125"/>
      <c r="AQ61" s="56"/>
      <c r="AR61" s="56"/>
    </row>
    <row r="62" spans="3:44" ht="0" hidden="1" customHeight="1" x14ac:dyDescent="0.35">
      <c r="C62" s="124"/>
      <c r="D62" s="124"/>
      <c r="E62" s="124"/>
      <c r="F62" s="139"/>
      <c r="G62" s="124"/>
      <c r="H62" s="566"/>
      <c r="I62" s="566"/>
      <c r="J62" s="566"/>
      <c r="K62" s="566"/>
      <c r="L62" s="567"/>
      <c r="M62" s="567"/>
      <c r="N62" s="567"/>
      <c r="O62" s="567"/>
      <c r="P62" s="57"/>
      <c r="R62" s="125"/>
      <c r="S62" s="125"/>
      <c r="T62" s="125"/>
      <c r="U62" s="125"/>
      <c r="V62" s="125"/>
      <c r="W62" s="125"/>
      <c r="X62" s="125"/>
      <c r="Y62" s="125"/>
      <c r="Z62" s="125"/>
      <c r="AA62" s="125"/>
      <c r="AB62" s="125"/>
      <c r="AC62" s="125"/>
      <c r="AD62" s="125"/>
      <c r="AE62" s="125"/>
      <c r="AF62" s="125"/>
      <c r="AG62" s="125"/>
      <c r="AH62" s="125"/>
      <c r="AI62" s="125"/>
      <c r="AJ62" s="125"/>
      <c r="AK62" s="125"/>
      <c r="AL62" s="125"/>
      <c r="AM62" s="125"/>
      <c r="AN62" s="125"/>
      <c r="AO62" s="125"/>
      <c r="AQ62" s="56"/>
      <c r="AR62" s="56"/>
    </row>
    <row r="63" spans="3:44" ht="0" hidden="1" customHeight="1" x14ac:dyDescent="0.35">
      <c r="C63" s="124"/>
      <c r="D63" s="124"/>
      <c r="E63" s="124"/>
      <c r="F63" s="139"/>
      <c r="G63" s="124"/>
      <c r="H63" s="566"/>
      <c r="I63" s="566"/>
      <c r="J63" s="566"/>
      <c r="K63" s="566"/>
      <c r="L63" s="567"/>
      <c r="M63" s="567"/>
      <c r="N63" s="567"/>
      <c r="O63" s="567"/>
      <c r="P63" s="57"/>
      <c r="R63" s="125"/>
      <c r="S63" s="125"/>
      <c r="T63" s="125"/>
      <c r="U63" s="125"/>
      <c r="V63" s="125"/>
      <c r="W63" s="125"/>
      <c r="X63" s="125"/>
      <c r="Y63" s="125"/>
      <c r="Z63" s="125"/>
      <c r="AA63" s="125"/>
      <c r="AB63" s="125"/>
      <c r="AC63" s="125"/>
      <c r="AD63" s="125"/>
      <c r="AE63" s="125"/>
      <c r="AF63" s="125"/>
      <c r="AG63" s="125"/>
      <c r="AH63" s="125"/>
      <c r="AI63" s="125"/>
      <c r="AJ63" s="125"/>
      <c r="AK63" s="125"/>
      <c r="AL63" s="125"/>
      <c r="AM63" s="125"/>
      <c r="AN63" s="125"/>
      <c r="AO63" s="125"/>
      <c r="AQ63" s="56"/>
      <c r="AR63" s="56"/>
    </row>
    <row r="64" spans="3:44" ht="0" hidden="1" customHeight="1" x14ac:dyDescent="0.35">
      <c r="C64" s="124"/>
      <c r="D64" s="124"/>
      <c r="E64" s="124"/>
      <c r="F64" s="139"/>
      <c r="G64" s="124"/>
      <c r="H64" s="566"/>
      <c r="I64" s="566"/>
      <c r="J64" s="566"/>
      <c r="K64" s="566"/>
      <c r="L64" s="567"/>
      <c r="M64" s="567"/>
      <c r="N64" s="567"/>
      <c r="O64" s="567"/>
      <c r="P64" s="57"/>
      <c r="R64" s="125"/>
      <c r="S64" s="125"/>
      <c r="T64" s="125"/>
      <c r="U64" s="125"/>
      <c r="V64" s="125"/>
      <c r="W64" s="125"/>
      <c r="X64" s="125"/>
      <c r="Y64" s="125"/>
      <c r="Z64" s="125"/>
      <c r="AA64" s="125"/>
      <c r="AB64" s="125"/>
      <c r="AC64" s="125"/>
      <c r="AD64" s="125"/>
      <c r="AE64" s="125"/>
      <c r="AF64" s="125"/>
      <c r="AG64" s="125"/>
      <c r="AH64" s="125"/>
      <c r="AI64" s="125"/>
      <c r="AJ64" s="125"/>
      <c r="AK64" s="125"/>
      <c r="AL64" s="125"/>
      <c r="AM64" s="125"/>
      <c r="AN64" s="125"/>
      <c r="AO64" s="125"/>
      <c r="AQ64" s="56"/>
      <c r="AR64" s="56"/>
    </row>
    <row r="65" spans="3:44" ht="0" hidden="1" customHeight="1" x14ac:dyDescent="0.35">
      <c r="C65" s="124"/>
      <c r="D65" s="124"/>
      <c r="E65" s="124"/>
      <c r="F65" s="139"/>
      <c r="G65" s="124"/>
      <c r="H65" s="566"/>
      <c r="I65" s="566"/>
      <c r="J65" s="566"/>
      <c r="K65" s="566"/>
      <c r="L65" s="567"/>
      <c r="M65" s="567"/>
      <c r="N65" s="567"/>
      <c r="O65" s="567"/>
      <c r="P65" s="57"/>
      <c r="R65" s="125"/>
      <c r="S65" s="125"/>
      <c r="T65" s="125"/>
      <c r="U65" s="125"/>
      <c r="V65" s="125"/>
      <c r="W65" s="125"/>
      <c r="X65" s="125"/>
      <c r="Y65" s="125"/>
      <c r="Z65" s="125"/>
      <c r="AA65" s="125"/>
      <c r="AB65" s="125"/>
      <c r="AC65" s="125"/>
      <c r="AD65" s="125"/>
      <c r="AE65" s="125"/>
      <c r="AF65" s="125"/>
      <c r="AG65" s="125"/>
      <c r="AH65" s="125"/>
      <c r="AI65" s="125"/>
      <c r="AJ65" s="125"/>
      <c r="AK65" s="125"/>
      <c r="AL65" s="125"/>
      <c r="AM65" s="125"/>
      <c r="AN65" s="125"/>
      <c r="AO65" s="125"/>
      <c r="AQ65" s="56"/>
      <c r="AR65" s="56"/>
    </row>
    <row r="66" spans="3:44" ht="0" hidden="1" customHeight="1" x14ac:dyDescent="0.35">
      <c r="C66" s="124"/>
      <c r="D66" s="124"/>
      <c r="E66" s="124"/>
      <c r="F66" s="139"/>
      <c r="G66" s="124"/>
      <c r="H66" s="566"/>
      <c r="I66" s="566"/>
      <c r="J66" s="566"/>
      <c r="K66" s="566"/>
      <c r="L66" s="567"/>
      <c r="M66" s="567"/>
      <c r="N66" s="567"/>
      <c r="O66" s="567"/>
      <c r="P66" s="57"/>
      <c r="R66" s="125"/>
      <c r="S66" s="125"/>
      <c r="T66" s="125"/>
      <c r="U66" s="125"/>
      <c r="V66" s="125"/>
      <c r="W66" s="125"/>
      <c r="X66" s="125"/>
      <c r="Y66" s="125"/>
      <c r="Z66" s="125"/>
      <c r="AA66" s="125"/>
      <c r="AB66" s="125"/>
      <c r="AC66" s="125"/>
      <c r="AD66" s="125"/>
      <c r="AE66" s="125"/>
      <c r="AF66" s="125"/>
      <c r="AG66" s="125"/>
      <c r="AH66" s="125"/>
      <c r="AI66" s="125"/>
      <c r="AJ66" s="125"/>
      <c r="AK66" s="125"/>
      <c r="AL66" s="125"/>
      <c r="AM66" s="125"/>
      <c r="AN66" s="125"/>
      <c r="AO66" s="125"/>
      <c r="AQ66" s="56"/>
      <c r="AR66" s="56"/>
    </row>
    <row r="67" spans="3:44" ht="0" hidden="1" customHeight="1" x14ac:dyDescent="0.35">
      <c r="C67" s="124"/>
      <c r="D67" s="124"/>
      <c r="E67" s="124"/>
      <c r="F67" s="139"/>
      <c r="G67" s="124"/>
      <c r="H67" s="566"/>
      <c r="I67" s="566"/>
      <c r="J67" s="566"/>
      <c r="K67" s="566"/>
      <c r="L67" s="567"/>
      <c r="M67" s="567"/>
      <c r="N67" s="567"/>
      <c r="O67" s="567"/>
      <c r="P67" s="57"/>
      <c r="R67" s="125"/>
      <c r="S67" s="125"/>
      <c r="T67" s="125"/>
      <c r="U67" s="125"/>
      <c r="V67" s="125"/>
      <c r="W67" s="125"/>
      <c r="X67" s="125"/>
      <c r="Y67" s="125"/>
      <c r="Z67" s="125"/>
      <c r="AA67" s="125"/>
      <c r="AB67" s="125"/>
      <c r="AC67" s="125"/>
      <c r="AD67" s="125"/>
      <c r="AE67" s="125"/>
      <c r="AF67" s="125"/>
      <c r="AG67" s="125"/>
      <c r="AH67" s="125"/>
      <c r="AI67" s="125"/>
      <c r="AJ67" s="125"/>
      <c r="AK67" s="125"/>
      <c r="AL67" s="125"/>
      <c r="AM67" s="125"/>
      <c r="AN67" s="125"/>
      <c r="AO67" s="125"/>
      <c r="AQ67" s="56"/>
      <c r="AR67" s="56"/>
    </row>
    <row r="68" spans="3:44" ht="0" hidden="1" customHeight="1" x14ac:dyDescent="0.35">
      <c r="C68" s="124"/>
      <c r="D68" s="124"/>
      <c r="E68" s="124"/>
      <c r="F68" s="139"/>
      <c r="G68" s="124"/>
      <c r="H68" s="566"/>
      <c r="I68" s="566"/>
      <c r="J68" s="566"/>
      <c r="K68" s="566"/>
      <c r="L68" s="567"/>
      <c r="M68" s="567"/>
      <c r="N68" s="567"/>
      <c r="O68" s="567"/>
      <c r="P68" s="57"/>
      <c r="R68" s="125"/>
      <c r="S68" s="125"/>
      <c r="T68" s="125"/>
      <c r="U68" s="125"/>
      <c r="V68" s="125"/>
      <c r="W68" s="125"/>
      <c r="X68" s="125"/>
      <c r="Y68" s="125"/>
      <c r="Z68" s="125"/>
      <c r="AA68" s="125"/>
      <c r="AB68" s="125"/>
      <c r="AC68" s="125"/>
      <c r="AD68" s="125"/>
      <c r="AE68" s="125"/>
      <c r="AF68" s="125"/>
      <c r="AG68" s="125"/>
      <c r="AH68" s="125"/>
      <c r="AI68" s="125"/>
      <c r="AJ68" s="125"/>
      <c r="AK68" s="125"/>
      <c r="AL68" s="125"/>
      <c r="AM68" s="125"/>
      <c r="AN68" s="125"/>
      <c r="AO68" s="125"/>
      <c r="AQ68" s="56"/>
      <c r="AR68" s="56"/>
    </row>
    <row r="69" spans="3:44" ht="0" hidden="1" customHeight="1" x14ac:dyDescent="0.35">
      <c r="C69" s="124"/>
      <c r="D69" s="124"/>
      <c r="E69" s="124"/>
      <c r="F69" s="139"/>
      <c r="G69" s="124"/>
      <c r="H69" s="566"/>
      <c r="I69" s="566"/>
      <c r="J69" s="566"/>
      <c r="K69" s="566"/>
      <c r="L69" s="567"/>
      <c r="M69" s="567"/>
      <c r="N69" s="567"/>
      <c r="O69" s="567"/>
      <c r="P69" s="57"/>
      <c r="R69" s="125"/>
      <c r="S69" s="125"/>
      <c r="T69" s="125"/>
      <c r="U69" s="125"/>
      <c r="V69" s="125"/>
      <c r="W69" s="125"/>
      <c r="X69" s="125"/>
      <c r="Y69" s="125"/>
      <c r="Z69" s="125"/>
      <c r="AA69" s="125"/>
      <c r="AB69" s="125"/>
      <c r="AC69" s="125"/>
      <c r="AD69" s="125"/>
      <c r="AE69" s="125"/>
      <c r="AF69" s="125"/>
      <c r="AG69" s="125"/>
      <c r="AH69" s="125"/>
      <c r="AI69" s="125"/>
      <c r="AJ69" s="125"/>
      <c r="AK69" s="125"/>
      <c r="AL69" s="125"/>
      <c r="AM69" s="125"/>
      <c r="AN69" s="125"/>
      <c r="AO69" s="125"/>
      <c r="AQ69" s="56"/>
      <c r="AR69" s="56"/>
    </row>
    <row r="70" spans="3:44" ht="0" hidden="1" customHeight="1" x14ac:dyDescent="0.35">
      <c r="C70" s="124"/>
      <c r="D70" s="124"/>
      <c r="E70" s="124"/>
      <c r="F70" s="139"/>
      <c r="G70" s="124"/>
      <c r="H70" s="566"/>
      <c r="I70" s="566"/>
      <c r="J70" s="566"/>
      <c r="K70" s="566"/>
      <c r="L70" s="567"/>
      <c r="M70" s="567"/>
      <c r="N70" s="567"/>
      <c r="O70" s="567"/>
      <c r="P70" s="57"/>
      <c r="R70" s="125"/>
      <c r="S70" s="125"/>
      <c r="T70" s="125"/>
      <c r="U70" s="125"/>
      <c r="V70" s="125"/>
      <c r="W70" s="125"/>
      <c r="X70" s="125"/>
      <c r="Y70" s="125"/>
      <c r="Z70" s="125"/>
      <c r="AA70" s="125"/>
      <c r="AB70" s="125"/>
      <c r="AC70" s="125"/>
      <c r="AD70" s="125"/>
      <c r="AE70" s="125"/>
      <c r="AF70" s="125"/>
      <c r="AG70" s="125"/>
      <c r="AH70" s="125"/>
      <c r="AI70" s="125"/>
      <c r="AJ70" s="125"/>
      <c r="AK70" s="125"/>
      <c r="AL70" s="125"/>
      <c r="AM70" s="125"/>
      <c r="AN70" s="125"/>
      <c r="AO70" s="125"/>
      <c r="AQ70" s="56"/>
      <c r="AR70" s="56"/>
    </row>
    <row r="71" spans="3:44" ht="0" hidden="1" customHeight="1" x14ac:dyDescent="0.35">
      <c r="C71" s="124"/>
      <c r="D71" s="124"/>
      <c r="E71" s="124"/>
      <c r="F71" s="139"/>
      <c r="G71" s="124"/>
      <c r="H71" s="566"/>
      <c r="I71" s="566"/>
      <c r="J71" s="566"/>
      <c r="K71" s="566"/>
      <c r="L71" s="567"/>
      <c r="M71" s="567"/>
      <c r="N71" s="567"/>
      <c r="O71" s="567"/>
      <c r="P71" s="57"/>
      <c r="R71" s="125"/>
      <c r="S71" s="125"/>
      <c r="T71" s="125"/>
      <c r="U71" s="125"/>
      <c r="V71" s="125"/>
      <c r="W71" s="125"/>
      <c r="X71" s="125"/>
      <c r="Y71" s="125"/>
      <c r="Z71" s="125"/>
      <c r="AA71" s="125"/>
      <c r="AB71" s="125"/>
      <c r="AC71" s="125"/>
      <c r="AD71" s="125"/>
      <c r="AE71" s="125"/>
      <c r="AF71" s="125"/>
      <c r="AG71" s="125"/>
      <c r="AH71" s="125"/>
      <c r="AI71" s="125"/>
      <c r="AJ71" s="125"/>
      <c r="AK71" s="125"/>
      <c r="AL71" s="125"/>
      <c r="AM71" s="125"/>
      <c r="AN71" s="125"/>
      <c r="AO71" s="125"/>
      <c r="AQ71" s="56"/>
      <c r="AR71" s="56"/>
    </row>
    <row r="72" spans="3:44" ht="0" hidden="1" customHeight="1" x14ac:dyDescent="0.35">
      <c r="C72" s="124"/>
      <c r="D72" s="124"/>
      <c r="E72" s="124"/>
      <c r="F72" s="139"/>
      <c r="G72" s="124"/>
      <c r="H72" s="566"/>
      <c r="I72" s="566"/>
      <c r="J72" s="566"/>
      <c r="K72" s="566"/>
      <c r="L72" s="567"/>
      <c r="M72" s="567"/>
      <c r="N72" s="567"/>
      <c r="O72" s="567"/>
      <c r="P72" s="57"/>
      <c r="R72" s="125"/>
      <c r="S72" s="125"/>
      <c r="T72" s="125"/>
      <c r="U72" s="125"/>
      <c r="V72" s="125"/>
      <c r="W72" s="125"/>
      <c r="X72" s="125"/>
      <c r="Y72" s="125"/>
      <c r="Z72" s="125"/>
      <c r="AA72" s="125"/>
      <c r="AB72" s="125"/>
      <c r="AC72" s="125"/>
      <c r="AD72" s="125"/>
      <c r="AE72" s="125"/>
      <c r="AF72" s="125"/>
      <c r="AG72" s="125"/>
      <c r="AH72" s="125"/>
      <c r="AI72" s="125"/>
      <c r="AJ72" s="125"/>
      <c r="AK72" s="125"/>
      <c r="AL72" s="125"/>
      <c r="AM72" s="125"/>
      <c r="AN72" s="125"/>
      <c r="AO72" s="125"/>
      <c r="AQ72" s="56"/>
      <c r="AR72" s="56"/>
    </row>
    <row r="73" spans="3:44" ht="0" hidden="1" customHeight="1" x14ac:dyDescent="0.35">
      <c r="C73" s="124"/>
      <c r="D73" s="124"/>
      <c r="E73" s="124"/>
      <c r="F73" s="139"/>
      <c r="G73" s="124"/>
      <c r="H73" s="566"/>
      <c r="I73" s="566"/>
      <c r="J73" s="566"/>
      <c r="K73" s="566"/>
      <c r="L73" s="567"/>
      <c r="M73" s="567"/>
      <c r="N73" s="567"/>
      <c r="O73" s="567"/>
      <c r="P73" s="57"/>
      <c r="R73" s="125"/>
      <c r="S73" s="125"/>
      <c r="T73" s="125"/>
      <c r="U73" s="125"/>
      <c r="V73" s="125"/>
      <c r="W73" s="125"/>
      <c r="X73" s="125"/>
      <c r="Y73" s="125"/>
      <c r="Z73" s="125"/>
      <c r="AA73" s="125"/>
      <c r="AB73" s="125"/>
      <c r="AC73" s="125"/>
      <c r="AD73" s="125"/>
      <c r="AE73" s="125"/>
      <c r="AF73" s="125"/>
      <c r="AG73" s="125"/>
      <c r="AH73" s="125"/>
      <c r="AI73" s="125"/>
      <c r="AJ73" s="125"/>
      <c r="AK73" s="125"/>
      <c r="AL73" s="125"/>
      <c r="AM73" s="125"/>
      <c r="AN73" s="125"/>
      <c r="AO73" s="125"/>
      <c r="AQ73" s="56"/>
      <c r="AR73" s="56"/>
    </row>
    <row r="74" spans="3:44" ht="0" hidden="1" customHeight="1" x14ac:dyDescent="0.35">
      <c r="C74" s="124"/>
      <c r="D74" s="124"/>
      <c r="E74" s="124"/>
      <c r="F74" s="139"/>
      <c r="G74" s="124"/>
      <c r="H74" s="566"/>
      <c r="I74" s="566"/>
      <c r="J74" s="566"/>
      <c r="K74" s="566"/>
      <c r="L74" s="567"/>
      <c r="M74" s="567"/>
      <c r="N74" s="567"/>
      <c r="O74" s="567"/>
      <c r="P74" s="57"/>
      <c r="R74" s="125"/>
      <c r="S74" s="125"/>
      <c r="T74" s="125"/>
      <c r="U74" s="125"/>
      <c r="V74" s="125"/>
      <c r="W74" s="125"/>
      <c r="X74" s="125"/>
      <c r="Y74" s="125"/>
      <c r="Z74" s="125"/>
      <c r="AA74" s="125"/>
      <c r="AB74" s="125"/>
      <c r="AC74" s="125"/>
      <c r="AD74" s="125"/>
      <c r="AE74" s="125"/>
      <c r="AF74" s="125"/>
      <c r="AG74" s="125"/>
      <c r="AH74" s="125"/>
      <c r="AI74" s="125"/>
      <c r="AJ74" s="125"/>
      <c r="AK74" s="125"/>
      <c r="AL74" s="125"/>
      <c r="AM74" s="125"/>
      <c r="AN74" s="125"/>
      <c r="AO74" s="125"/>
      <c r="AQ74" s="56"/>
      <c r="AR74" s="56"/>
    </row>
    <row r="75" spans="3:44" ht="0" hidden="1" customHeight="1" x14ac:dyDescent="0.35">
      <c r="C75" s="124"/>
      <c r="D75" s="124"/>
      <c r="E75" s="124"/>
      <c r="F75" s="139"/>
      <c r="G75" s="124"/>
      <c r="H75" s="566"/>
      <c r="I75" s="566"/>
      <c r="J75" s="566"/>
      <c r="K75" s="566"/>
      <c r="L75" s="567"/>
      <c r="M75" s="567"/>
      <c r="N75" s="567"/>
      <c r="O75" s="567"/>
      <c r="P75" s="57"/>
      <c r="R75" s="125"/>
      <c r="S75" s="125"/>
      <c r="T75" s="125"/>
      <c r="U75" s="125"/>
      <c r="V75" s="125"/>
      <c r="W75" s="125"/>
      <c r="X75" s="125"/>
      <c r="Y75" s="125"/>
      <c r="Z75" s="125"/>
      <c r="AA75" s="125"/>
      <c r="AB75" s="125"/>
      <c r="AC75" s="125"/>
      <c r="AD75" s="125"/>
      <c r="AE75" s="125"/>
      <c r="AF75" s="125"/>
      <c r="AG75" s="125"/>
      <c r="AH75" s="125"/>
      <c r="AI75" s="125"/>
      <c r="AJ75" s="125"/>
      <c r="AK75" s="125"/>
      <c r="AL75" s="125"/>
      <c r="AM75" s="125"/>
      <c r="AN75" s="125"/>
      <c r="AO75" s="125"/>
      <c r="AQ75" s="56"/>
      <c r="AR75" s="56"/>
    </row>
    <row r="76" spans="3:44" ht="0" hidden="1" customHeight="1" x14ac:dyDescent="0.35">
      <c r="C76" s="124"/>
      <c r="D76" s="124"/>
      <c r="E76" s="124"/>
      <c r="F76" s="139"/>
      <c r="G76" s="124"/>
      <c r="H76" s="566"/>
      <c r="I76" s="566"/>
      <c r="J76" s="566"/>
      <c r="K76" s="566"/>
      <c r="L76" s="567"/>
      <c r="M76" s="567"/>
      <c r="N76" s="567"/>
      <c r="O76" s="567"/>
      <c r="P76" s="57"/>
      <c r="R76" s="125"/>
      <c r="S76" s="125"/>
      <c r="T76" s="125"/>
      <c r="U76" s="125"/>
      <c r="V76" s="125"/>
      <c r="W76" s="125"/>
      <c r="X76" s="125"/>
      <c r="Y76" s="125"/>
      <c r="Z76" s="125"/>
      <c r="AA76" s="125"/>
      <c r="AB76" s="125"/>
      <c r="AC76" s="125"/>
      <c r="AD76" s="125"/>
      <c r="AE76" s="125"/>
      <c r="AF76" s="125"/>
      <c r="AG76" s="125"/>
      <c r="AH76" s="125"/>
      <c r="AI76" s="125"/>
      <c r="AJ76" s="125"/>
      <c r="AK76" s="125"/>
      <c r="AL76" s="125"/>
      <c r="AM76" s="125"/>
      <c r="AN76" s="125"/>
      <c r="AO76" s="125"/>
      <c r="AQ76" s="56"/>
      <c r="AR76" s="56"/>
    </row>
    <row r="77" spans="3:44" ht="0" hidden="1" customHeight="1" x14ac:dyDescent="0.35">
      <c r="C77" s="124"/>
      <c r="D77" s="124"/>
      <c r="E77" s="124"/>
      <c r="F77" s="139"/>
      <c r="G77" s="124"/>
      <c r="H77" s="566"/>
      <c r="I77" s="566"/>
      <c r="J77" s="566"/>
      <c r="K77" s="566"/>
      <c r="L77" s="567"/>
      <c r="M77" s="567"/>
      <c r="N77" s="567"/>
      <c r="O77" s="567"/>
      <c r="P77" s="57"/>
      <c r="R77" s="125"/>
      <c r="S77" s="125"/>
      <c r="T77" s="125"/>
      <c r="U77" s="125"/>
      <c r="V77" s="125"/>
      <c r="W77" s="125"/>
      <c r="X77" s="125"/>
      <c r="Y77" s="125"/>
      <c r="Z77" s="125"/>
      <c r="AA77" s="125"/>
      <c r="AB77" s="125"/>
      <c r="AC77" s="125"/>
      <c r="AD77" s="125"/>
      <c r="AE77" s="125"/>
      <c r="AF77" s="125"/>
      <c r="AG77" s="125"/>
      <c r="AH77" s="125"/>
      <c r="AI77" s="125"/>
      <c r="AJ77" s="125"/>
      <c r="AK77" s="125"/>
      <c r="AL77" s="125"/>
      <c r="AM77" s="125"/>
      <c r="AN77" s="125"/>
      <c r="AO77" s="125"/>
      <c r="AQ77" s="56"/>
      <c r="AR77" s="56"/>
    </row>
    <row r="78" spans="3:44" ht="0" hidden="1" customHeight="1" x14ac:dyDescent="0.35">
      <c r="C78" s="124"/>
      <c r="D78" s="124"/>
      <c r="E78" s="124"/>
      <c r="F78" s="139"/>
      <c r="G78" s="124"/>
      <c r="H78" s="566"/>
      <c r="I78" s="566"/>
      <c r="J78" s="566"/>
      <c r="K78" s="566"/>
      <c r="L78" s="567"/>
      <c r="M78" s="567"/>
      <c r="N78" s="567"/>
      <c r="O78" s="567"/>
      <c r="P78" s="57"/>
      <c r="R78" s="125"/>
      <c r="S78" s="125"/>
      <c r="T78" s="125"/>
      <c r="U78" s="125"/>
      <c r="V78" s="125"/>
      <c r="W78" s="125"/>
      <c r="X78" s="125"/>
      <c r="Y78" s="125"/>
      <c r="Z78" s="125"/>
      <c r="AA78" s="125"/>
      <c r="AB78" s="125"/>
      <c r="AC78" s="125"/>
      <c r="AD78" s="125"/>
      <c r="AE78" s="125"/>
      <c r="AF78" s="125"/>
      <c r="AG78" s="125"/>
      <c r="AH78" s="125"/>
      <c r="AI78" s="125"/>
      <c r="AJ78" s="125"/>
      <c r="AK78" s="125"/>
      <c r="AL78" s="125"/>
      <c r="AM78" s="125"/>
      <c r="AN78" s="125"/>
      <c r="AO78" s="125"/>
      <c r="AQ78" s="56"/>
      <c r="AR78" s="56"/>
    </row>
    <row r="79" spans="3:44" ht="0" hidden="1" customHeight="1" x14ac:dyDescent="0.35">
      <c r="C79" s="124"/>
      <c r="D79" s="124"/>
      <c r="E79" s="124"/>
      <c r="F79" s="139"/>
      <c r="G79" s="124"/>
      <c r="H79" s="566"/>
      <c r="I79" s="566"/>
      <c r="J79" s="566"/>
      <c r="K79" s="566"/>
      <c r="L79" s="567"/>
      <c r="M79" s="567"/>
      <c r="N79" s="567"/>
      <c r="O79" s="567"/>
      <c r="P79" s="57"/>
      <c r="R79" s="125"/>
      <c r="S79" s="125"/>
      <c r="T79" s="125"/>
      <c r="U79" s="125"/>
      <c r="V79" s="125"/>
      <c r="W79" s="125"/>
      <c r="X79" s="125"/>
      <c r="Y79" s="125"/>
      <c r="Z79" s="125"/>
      <c r="AA79" s="125"/>
      <c r="AB79" s="125"/>
      <c r="AC79" s="125"/>
      <c r="AD79" s="125"/>
      <c r="AE79" s="125"/>
      <c r="AF79" s="125"/>
      <c r="AG79" s="125"/>
      <c r="AH79" s="125"/>
      <c r="AI79" s="125"/>
      <c r="AJ79" s="125"/>
      <c r="AK79" s="125"/>
      <c r="AL79" s="125"/>
      <c r="AM79" s="125"/>
      <c r="AN79" s="125"/>
      <c r="AO79" s="125"/>
      <c r="AQ79" s="56"/>
      <c r="AR79" s="56"/>
    </row>
    <row r="80" spans="3:44" ht="0" hidden="1" customHeight="1" x14ac:dyDescent="0.35">
      <c r="C80" s="124"/>
      <c r="D80" s="124"/>
      <c r="E80" s="124"/>
      <c r="F80" s="139"/>
      <c r="G80" s="124"/>
      <c r="H80" s="566"/>
      <c r="I80" s="566"/>
      <c r="J80" s="566"/>
      <c r="K80" s="566"/>
      <c r="L80" s="567"/>
      <c r="M80" s="567"/>
      <c r="N80" s="567"/>
      <c r="O80" s="567"/>
      <c r="P80" s="57"/>
      <c r="R80" s="125"/>
      <c r="S80" s="125"/>
      <c r="T80" s="125"/>
      <c r="U80" s="125"/>
      <c r="V80" s="125"/>
      <c r="W80" s="125"/>
      <c r="X80" s="125"/>
      <c r="Y80" s="125"/>
      <c r="Z80" s="125"/>
      <c r="AA80" s="125"/>
      <c r="AB80" s="125"/>
      <c r="AC80" s="125"/>
      <c r="AD80" s="125"/>
      <c r="AE80" s="125"/>
      <c r="AF80" s="125"/>
      <c r="AG80" s="125"/>
      <c r="AH80" s="125"/>
      <c r="AI80" s="125"/>
      <c r="AJ80" s="125"/>
      <c r="AK80" s="125"/>
      <c r="AL80" s="125"/>
      <c r="AM80" s="125"/>
      <c r="AN80" s="125"/>
      <c r="AO80" s="125"/>
      <c r="AQ80" s="56"/>
      <c r="AR80" s="56"/>
    </row>
    <row r="81" spans="3:44" ht="0" hidden="1" customHeight="1" x14ac:dyDescent="0.35">
      <c r="C81" s="124"/>
      <c r="D81" s="124"/>
      <c r="E81" s="124"/>
      <c r="F81" s="139"/>
      <c r="G81" s="124"/>
      <c r="H81" s="566"/>
      <c r="I81" s="566"/>
      <c r="J81" s="566"/>
      <c r="K81" s="566"/>
      <c r="L81" s="567"/>
      <c r="M81" s="567"/>
      <c r="N81" s="567"/>
      <c r="O81" s="567"/>
      <c r="P81" s="57"/>
      <c r="R81" s="125"/>
      <c r="S81" s="125"/>
      <c r="T81" s="125"/>
      <c r="U81" s="125"/>
      <c r="V81" s="125"/>
      <c r="W81" s="125"/>
      <c r="X81" s="125"/>
      <c r="Y81" s="125"/>
      <c r="Z81" s="125"/>
      <c r="AA81" s="125"/>
      <c r="AB81" s="125"/>
      <c r="AC81" s="125"/>
      <c r="AD81" s="125"/>
      <c r="AE81" s="125"/>
      <c r="AF81" s="125"/>
      <c r="AG81" s="125"/>
      <c r="AH81" s="125"/>
      <c r="AI81" s="125"/>
      <c r="AJ81" s="125"/>
      <c r="AK81" s="125"/>
      <c r="AL81" s="125"/>
      <c r="AM81" s="125"/>
      <c r="AN81" s="125"/>
      <c r="AO81" s="125"/>
      <c r="AQ81" s="56"/>
      <c r="AR81" s="56"/>
    </row>
    <row r="82" spans="3:44" ht="0" hidden="1" customHeight="1" x14ac:dyDescent="0.35">
      <c r="C82" s="124"/>
      <c r="D82" s="124"/>
      <c r="E82" s="124"/>
      <c r="F82" s="139"/>
      <c r="G82" s="124"/>
      <c r="H82" s="566"/>
      <c r="I82" s="566"/>
      <c r="J82" s="566"/>
      <c r="K82" s="566"/>
      <c r="L82" s="567"/>
      <c r="M82" s="567"/>
      <c r="N82" s="567"/>
      <c r="O82" s="567"/>
      <c r="P82" s="57"/>
      <c r="R82" s="125"/>
      <c r="S82" s="125"/>
      <c r="T82" s="125"/>
      <c r="U82" s="125"/>
      <c r="V82" s="125"/>
      <c r="W82" s="125"/>
      <c r="X82" s="125"/>
      <c r="Y82" s="125"/>
      <c r="Z82" s="125"/>
      <c r="AA82" s="125"/>
      <c r="AB82" s="125"/>
      <c r="AC82" s="125"/>
      <c r="AD82" s="125"/>
      <c r="AE82" s="125"/>
      <c r="AF82" s="125"/>
      <c r="AG82" s="125"/>
      <c r="AH82" s="125"/>
      <c r="AI82" s="125"/>
      <c r="AJ82" s="125"/>
      <c r="AK82" s="125"/>
      <c r="AL82" s="125"/>
      <c r="AM82" s="125"/>
      <c r="AN82" s="125"/>
      <c r="AO82" s="125"/>
      <c r="AQ82" s="56"/>
      <c r="AR82" s="56"/>
    </row>
    <row r="83" spans="3:44" ht="0" hidden="1" customHeight="1" x14ac:dyDescent="0.35">
      <c r="C83" s="124"/>
      <c r="D83" s="124"/>
      <c r="E83" s="124"/>
      <c r="F83" s="139"/>
      <c r="G83" s="124"/>
      <c r="H83" s="566"/>
      <c r="I83" s="566"/>
      <c r="J83" s="566"/>
      <c r="K83" s="566"/>
      <c r="L83" s="567"/>
      <c r="M83" s="567"/>
      <c r="N83" s="567"/>
      <c r="O83" s="567"/>
      <c r="P83" s="57"/>
      <c r="R83" s="125"/>
      <c r="S83" s="125"/>
      <c r="T83" s="125"/>
      <c r="U83" s="125"/>
      <c r="V83" s="125"/>
      <c r="W83" s="125"/>
      <c r="X83" s="125"/>
      <c r="Y83" s="125"/>
      <c r="Z83" s="125"/>
      <c r="AA83" s="125"/>
      <c r="AB83" s="125"/>
      <c r="AC83" s="125"/>
      <c r="AD83" s="125"/>
      <c r="AE83" s="125"/>
      <c r="AF83" s="125"/>
      <c r="AG83" s="125"/>
      <c r="AH83" s="125"/>
      <c r="AI83" s="125"/>
      <c r="AJ83" s="125"/>
      <c r="AK83" s="125"/>
      <c r="AL83" s="125"/>
      <c r="AM83" s="125"/>
      <c r="AN83" s="125"/>
      <c r="AO83" s="125"/>
      <c r="AQ83" s="56"/>
      <c r="AR83" s="56"/>
    </row>
    <row r="84" spans="3:44" ht="0" hidden="1" customHeight="1" x14ac:dyDescent="0.35">
      <c r="C84" s="124"/>
      <c r="D84" s="124"/>
      <c r="E84" s="124"/>
      <c r="F84" s="139"/>
      <c r="G84" s="124"/>
      <c r="H84" s="566"/>
      <c r="I84" s="566"/>
      <c r="J84" s="566"/>
      <c r="K84" s="566"/>
      <c r="L84" s="567"/>
      <c r="M84" s="567"/>
      <c r="N84" s="567"/>
      <c r="O84" s="567"/>
      <c r="P84" s="57"/>
      <c r="R84" s="125"/>
      <c r="S84" s="125"/>
      <c r="T84" s="125"/>
      <c r="U84" s="125"/>
      <c r="V84" s="125"/>
      <c r="W84" s="125"/>
      <c r="X84" s="125"/>
      <c r="Y84" s="125"/>
      <c r="Z84" s="125"/>
      <c r="AA84" s="125"/>
      <c r="AB84" s="125"/>
      <c r="AC84" s="125"/>
      <c r="AD84" s="125"/>
      <c r="AE84" s="125"/>
      <c r="AF84" s="125"/>
      <c r="AG84" s="125"/>
      <c r="AH84" s="125"/>
      <c r="AI84" s="125"/>
      <c r="AJ84" s="125"/>
      <c r="AK84" s="125"/>
      <c r="AL84" s="125"/>
      <c r="AM84" s="125"/>
      <c r="AN84" s="125"/>
      <c r="AO84" s="125"/>
      <c r="AQ84" s="56"/>
      <c r="AR84" s="56"/>
    </row>
    <row r="85" spans="3:44" ht="0" hidden="1" customHeight="1" x14ac:dyDescent="0.35">
      <c r="C85" s="124"/>
      <c r="D85" s="124"/>
      <c r="E85" s="124"/>
      <c r="F85" s="139"/>
      <c r="G85" s="124"/>
      <c r="H85" s="566"/>
      <c r="I85" s="566"/>
      <c r="J85" s="566"/>
      <c r="K85" s="566"/>
      <c r="L85" s="567"/>
      <c r="M85" s="567"/>
      <c r="N85" s="567"/>
      <c r="O85" s="567"/>
      <c r="P85" s="57"/>
      <c r="R85" s="125"/>
      <c r="S85" s="125"/>
      <c r="T85" s="125"/>
      <c r="U85" s="125"/>
      <c r="V85" s="125"/>
      <c r="W85" s="125"/>
      <c r="X85" s="125"/>
      <c r="Y85" s="125"/>
      <c r="Z85" s="125"/>
      <c r="AA85" s="125"/>
      <c r="AB85" s="125"/>
      <c r="AC85" s="125"/>
      <c r="AD85" s="125"/>
      <c r="AE85" s="125"/>
      <c r="AF85" s="125"/>
      <c r="AG85" s="125"/>
      <c r="AH85" s="125"/>
      <c r="AI85" s="125"/>
      <c r="AJ85" s="125"/>
      <c r="AK85" s="125"/>
      <c r="AL85" s="125"/>
      <c r="AM85" s="125"/>
      <c r="AN85" s="125"/>
      <c r="AO85" s="125"/>
      <c r="AQ85" s="56"/>
      <c r="AR85" s="56"/>
    </row>
    <row r="86" spans="3:44" ht="0" hidden="1" customHeight="1" x14ac:dyDescent="0.35">
      <c r="C86" s="124"/>
      <c r="D86" s="124"/>
      <c r="E86" s="124"/>
      <c r="F86" s="139"/>
      <c r="G86" s="124"/>
      <c r="H86" s="566"/>
      <c r="I86" s="566"/>
      <c r="J86" s="566"/>
      <c r="K86" s="566"/>
      <c r="L86" s="567"/>
      <c r="M86" s="567"/>
      <c r="N86" s="567"/>
      <c r="O86" s="567"/>
      <c r="P86" s="57"/>
      <c r="R86" s="125"/>
      <c r="S86" s="125"/>
      <c r="T86" s="125"/>
      <c r="U86" s="125"/>
      <c r="V86" s="125"/>
      <c r="W86" s="125"/>
      <c r="X86" s="125"/>
      <c r="Y86" s="125"/>
      <c r="Z86" s="125"/>
      <c r="AA86" s="125"/>
      <c r="AB86" s="125"/>
      <c r="AC86" s="125"/>
      <c r="AD86" s="125"/>
      <c r="AE86" s="125"/>
      <c r="AF86" s="125"/>
      <c r="AG86" s="125"/>
      <c r="AH86" s="125"/>
      <c r="AI86" s="125"/>
      <c r="AJ86" s="125"/>
      <c r="AK86" s="125"/>
      <c r="AL86" s="125"/>
      <c r="AM86" s="125"/>
      <c r="AN86" s="125"/>
      <c r="AO86" s="125"/>
      <c r="AQ86" s="56"/>
      <c r="AR86" s="56"/>
    </row>
    <row r="87" spans="3:44" ht="0" hidden="1" customHeight="1" x14ac:dyDescent="0.35">
      <c r="C87" s="124"/>
      <c r="D87" s="124"/>
      <c r="E87" s="124"/>
      <c r="F87" s="139"/>
      <c r="G87" s="124"/>
      <c r="H87" s="566"/>
      <c r="I87" s="566"/>
      <c r="J87" s="566"/>
      <c r="K87" s="566"/>
      <c r="L87" s="567"/>
      <c r="M87" s="567"/>
      <c r="N87" s="567"/>
      <c r="O87" s="567"/>
      <c r="P87" s="57"/>
      <c r="R87" s="125"/>
      <c r="S87" s="125"/>
      <c r="T87" s="125"/>
      <c r="U87" s="125"/>
      <c r="V87" s="125"/>
      <c r="W87" s="125"/>
      <c r="X87" s="125"/>
      <c r="Y87" s="125"/>
      <c r="Z87" s="125"/>
      <c r="AA87" s="125"/>
      <c r="AB87" s="125"/>
      <c r="AC87" s="125"/>
      <c r="AD87" s="125"/>
      <c r="AE87" s="125"/>
      <c r="AF87" s="125"/>
      <c r="AG87" s="125"/>
      <c r="AH87" s="125"/>
      <c r="AI87" s="125"/>
      <c r="AJ87" s="125"/>
      <c r="AK87" s="125"/>
      <c r="AL87" s="125"/>
      <c r="AM87" s="125"/>
      <c r="AN87" s="125"/>
      <c r="AO87" s="125"/>
      <c r="AQ87" s="56"/>
      <c r="AR87" s="56"/>
    </row>
    <row r="88" spans="3:44" ht="0" hidden="1" customHeight="1" x14ac:dyDescent="0.35">
      <c r="C88" s="124"/>
      <c r="D88" s="124"/>
      <c r="E88" s="124"/>
      <c r="F88" s="139"/>
      <c r="G88" s="124"/>
      <c r="H88" s="566"/>
      <c r="I88" s="566"/>
      <c r="J88" s="566"/>
      <c r="K88" s="566"/>
      <c r="L88" s="567"/>
      <c r="M88" s="567"/>
      <c r="N88" s="567"/>
      <c r="O88" s="567"/>
      <c r="P88" s="57"/>
      <c r="R88" s="125"/>
      <c r="S88" s="125"/>
      <c r="T88" s="125"/>
      <c r="U88" s="125"/>
      <c r="V88" s="125"/>
      <c r="W88" s="125"/>
      <c r="X88" s="125"/>
      <c r="Y88" s="125"/>
      <c r="Z88" s="125"/>
      <c r="AA88" s="125"/>
      <c r="AB88" s="125"/>
      <c r="AC88" s="125"/>
      <c r="AD88" s="125"/>
      <c r="AE88" s="125"/>
      <c r="AF88" s="125"/>
      <c r="AG88" s="125"/>
      <c r="AH88" s="125"/>
      <c r="AI88" s="125"/>
      <c r="AJ88" s="125"/>
      <c r="AK88" s="125"/>
      <c r="AL88" s="125"/>
      <c r="AM88" s="125"/>
      <c r="AN88" s="125"/>
      <c r="AO88" s="125"/>
      <c r="AQ88" s="56"/>
      <c r="AR88" s="56"/>
    </row>
    <row r="89" spans="3:44" ht="0" hidden="1" customHeight="1" x14ac:dyDescent="0.35">
      <c r="C89" s="124"/>
      <c r="D89" s="124"/>
      <c r="E89" s="124"/>
      <c r="F89" s="139"/>
      <c r="G89" s="124"/>
      <c r="H89" s="566"/>
      <c r="I89" s="566"/>
      <c r="J89" s="566"/>
      <c r="K89" s="566"/>
      <c r="L89" s="567"/>
      <c r="M89" s="567"/>
      <c r="N89" s="567"/>
      <c r="O89" s="567"/>
      <c r="P89" s="57"/>
      <c r="R89" s="125"/>
      <c r="S89" s="125"/>
      <c r="T89" s="125"/>
      <c r="U89" s="125"/>
      <c r="V89" s="125"/>
      <c r="W89" s="125"/>
      <c r="X89" s="125"/>
      <c r="Y89" s="125"/>
      <c r="Z89" s="125"/>
      <c r="AA89" s="125"/>
      <c r="AB89" s="125"/>
      <c r="AC89" s="125"/>
      <c r="AD89" s="125"/>
      <c r="AE89" s="125"/>
      <c r="AF89" s="125"/>
      <c r="AG89" s="125"/>
      <c r="AH89" s="125"/>
      <c r="AI89" s="125"/>
      <c r="AJ89" s="125"/>
      <c r="AK89" s="125"/>
      <c r="AL89" s="125"/>
      <c r="AM89" s="125"/>
      <c r="AN89" s="125"/>
      <c r="AO89" s="125"/>
      <c r="AQ89" s="56"/>
      <c r="AR89" s="56"/>
    </row>
    <row r="90" spans="3:44" ht="0" hidden="1" customHeight="1" x14ac:dyDescent="0.35">
      <c r="C90" s="124"/>
      <c r="D90" s="124"/>
      <c r="E90" s="124"/>
      <c r="F90" s="139"/>
      <c r="G90" s="124"/>
      <c r="H90" s="566"/>
      <c r="I90" s="566"/>
      <c r="J90" s="566"/>
      <c r="K90" s="566"/>
      <c r="L90" s="567"/>
      <c r="M90" s="567"/>
      <c r="N90" s="567"/>
      <c r="O90" s="567"/>
      <c r="P90" s="57"/>
      <c r="R90" s="125"/>
      <c r="S90" s="125"/>
      <c r="T90" s="125"/>
      <c r="U90" s="125"/>
      <c r="V90" s="125"/>
      <c r="W90" s="125"/>
      <c r="X90" s="125"/>
      <c r="Y90" s="125"/>
      <c r="Z90" s="125"/>
      <c r="AA90" s="125"/>
      <c r="AB90" s="125"/>
      <c r="AC90" s="125"/>
      <c r="AD90" s="125"/>
      <c r="AE90" s="125"/>
      <c r="AF90" s="125"/>
      <c r="AG90" s="125"/>
      <c r="AH90" s="125"/>
      <c r="AI90" s="125"/>
      <c r="AJ90" s="125"/>
      <c r="AK90" s="125"/>
      <c r="AL90" s="125"/>
      <c r="AM90" s="125"/>
      <c r="AN90" s="125"/>
      <c r="AO90" s="125"/>
      <c r="AQ90" s="56"/>
      <c r="AR90" s="56"/>
    </row>
    <row r="91" spans="3:44" ht="0" hidden="1" customHeight="1" x14ac:dyDescent="0.35">
      <c r="C91" s="124"/>
      <c r="D91" s="124"/>
      <c r="E91" s="124"/>
      <c r="F91" s="139"/>
      <c r="G91" s="124"/>
      <c r="H91" s="566"/>
      <c r="I91" s="566"/>
      <c r="J91" s="566"/>
      <c r="K91" s="566"/>
      <c r="L91" s="567"/>
      <c r="M91" s="567"/>
      <c r="N91" s="567"/>
      <c r="O91" s="567"/>
      <c r="P91" s="57"/>
      <c r="R91" s="125"/>
      <c r="S91" s="125"/>
      <c r="T91" s="125"/>
      <c r="U91" s="125"/>
      <c r="V91" s="125"/>
      <c r="W91" s="125"/>
      <c r="X91" s="125"/>
      <c r="Y91" s="125"/>
      <c r="Z91" s="125"/>
      <c r="AA91" s="125"/>
      <c r="AB91" s="125"/>
      <c r="AC91" s="125"/>
      <c r="AD91" s="125"/>
      <c r="AE91" s="125"/>
      <c r="AF91" s="125"/>
      <c r="AG91" s="125"/>
      <c r="AH91" s="125"/>
      <c r="AI91" s="125"/>
      <c r="AJ91" s="125"/>
      <c r="AK91" s="125"/>
      <c r="AL91" s="125"/>
      <c r="AM91" s="125"/>
      <c r="AN91" s="125"/>
      <c r="AO91" s="125"/>
      <c r="AQ91" s="56"/>
      <c r="AR91" s="56"/>
    </row>
    <row r="92" spans="3:44" ht="0" hidden="1" customHeight="1" x14ac:dyDescent="0.35">
      <c r="C92" s="124"/>
      <c r="D92" s="124"/>
      <c r="E92" s="124"/>
      <c r="F92" s="139"/>
      <c r="G92" s="124"/>
      <c r="H92" s="566"/>
      <c r="I92" s="566"/>
      <c r="J92" s="566"/>
      <c r="K92" s="566"/>
      <c r="L92" s="567"/>
      <c r="M92" s="567"/>
      <c r="N92" s="567"/>
      <c r="O92" s="567"/>
      <c r="P92" s="57"/>
      <c r="R92" s="125"/>
      <c r="S92" s="125"/>
      <c r="T92" s="125"/>
      <c r="U92" s="125"/>
      <c r="V92" s="125"/>
      <c r="W92" s="125"/>
      <c r="X92" s="125"/>
      <c r="Y92" s="125"/>
      <c r="Z92" s="125"/>
      <c r="AA92" s="125"/>
      <c r="AB92" s="125"/>
      <c r="AC92" s="125"/>
      <c r="AD92" s="125"/>
      <c r="AE92" s="125"/>
      <c r="AF92" s="125"/>
      <c r="AG92" s="125"/>
      <c r="AH92" s="125"/>
      <c r="AI92" s="125"/>
      <c r="AJ92" s="125"/>
      <c r="AK92" s="125"/>
      <c r="AL92" s="125"/>
      <c r="AM92" s="125"/>
      <c r="AN92" s="125"/>
      <c r="AO92" s="125"/>
      <c r="AQ92" s="56"/>
      <c r="AR92" s="56"/>
    </row>
    <row r="93" spans="3:44" ht="0" hidden="1" customHeight="1" x14ac:dyDescent="0.35">
      <c r="C93" s="124"/>
      <c r="D93" s="124"/>
      <c r="E93" s="124"/>
      <c r="F93" s="139"/>
      <c r="G93" s="124"/>
      <c r="H93" s="566"/>
      <c r="I93" s="566"/>
      <c r="J93" s="566"/>
      <c r="K93" s="566"/>
      <c r="L93" s="567"/>
      <c r="M93" s="567"/>
      <c r="N93" s="567"/>
      <c r="O93" s="567"/>
      <c r="P93" s="57"/>
      <c r="R93" s="125"/>
      <c r="S93" s="125"/>
      <c r="T93" s="125"/>
      <c r="U93" s="125"/>
      <c r="V93" s="125"/>
      <c r="W93" s="125"/>
      <c r="X93" s="125"/>
      <c r="Y93" s="125"/>
      <c r="Z93" s="125"/>
      <c r="AA93" s="125"/>
      <c r="AB93" s="125"/>
      <c r="AC93" s="125"/>
      <c r="AD93" s="125"/>
      <c r="AE93" s="125"/>
      <c r="AF93" s="125"/>
      <c r="AG93" s="125"/>
      <c r="AH93" s="125"/>
      <c r="AI93" s="125"/>
      <c r="AJ93" s="125"/>
      <c r="AK93" s="125"/>
      <c r="AL93" s="125"/>
      <c r="AM93" s="125"/>
      <c r="AN93" s="125"/>
      <c r="AO93" s="125"/>
      <c r="AQ93" s="56"/>
      <c r="AR93" s="56"/>
    </row>
    <row r="94" spans="3:44" ht="0" hidden="1" customHeight="1" x14ac:dyDescent="0.35">
      <c r="C94" s="124"/>
      <c r="D94" s="124"/>
      <c r="E94" s="124"/>
      <c r="F94" s="139"/>
      <c r="G94" s="124"/>
      <c r="H94" s="566"/>
      <c r="I94" s="566"/>
      <c r="J94" s="566"/>
      <c r="K94" s="566"/>
      <c r="L94" s="567"/>
      <c r="M94" s="567"/>
      <c r="N94" s="567"/>
      <c r="O94" s="567"/>
      <c r="P94" s="57"/>
      <c r="R94" s="125"/>
      <c r="S94" s="125"/>
      <c r="T94" s="125"/>
      <c r="U94" s="125"/>
      <c r="V94" s="125"/>
      <c r="W94" s="125"/>
      <c r="X94" s="125"/>
      <c r="Y94" s="125"/>
      <c r="Z94" s="125"/>
      <c r="AA94" s="125"/>
      <c r="AB94" s="125"/>
      <c r="AC94" s="125"/>
      <c r="AD94" s="125"/>
      <c r="AE94" s="125"/>
      <c r="AF94" s="125"/>
      <c r="AG94" s="125"/>
      <c r="AH94" s="125"/>
      <c r="AI94" s="125"/>
      <c r="AJ94" s="125"/>
      <c r="AK94" s="125"/>
      <c r="AL94" s="125"/>
      <c r="AM94" s="125"/>
      <c r="AN94" s="125"/>
      <c r="AO94" s="125"/>
      <c r="AQ94" s="56"/>
      <c r="AR94" s="56"/>
    </row>
    <row r="95" spans="3:44" ht="0" hidden="1" customHeight="1" x14ac:dyDescent="0.35">
      <c r="C95" s="124"/>
      <c r="D95" s="124"/>
      <c r="E95" s="124"/>
      <c r="F95" s="139"/>
      <c r="G95" s="124"/>
      <c r="H95" s="566"/>
      <c r="I95" s="566"/>
      <c r="J95" s="566"/>
      <c r="K95" s="566"/>
      <c r="L95" s="567"/>
      <c r="M95" s="567"/>
      <c r="N95" s="567"/>
      <c r="O95" s="567"/>
      <c r="P95" s="57"/>
      <c r="R95" s="125"/>
      <c r="S95" s="125"/>
      <c r="T95" s="125"/>
      <c r="U95" s="125"/>
      <c r="V95" s="125"/>
      <c r="W95" s="125"/>
      <c r="X95" s="125"/>
      <c r="Y95" s="125"/>
      <c r="Z95" s="125"/>
      <c r="AA95" s="125"/>
      <c r="AB95" s="125"/>
      <c r="AC95" s="125"/>
      <c r="AD95" s="125"/>
      <c r="AE95" s="125"/>
      <c r="AF95" s="125"/>
      <c r="AG95" s="125"/>
      <c r="AH95" s="125"/>
      <c r="AI95" s="125"/>
      <c r="AJ95" s="125"/>
      <c r="AK95" s="125"/>
      <c r="AL95" s="125"/>
      <c r="AM95" s="125"/>
      <c r="AN95" s="125"/>
      <c r="AO95" s="125"/>
      <c r="AQ95" s="56"/>
      <c r="AR95" s="56"/>
    </row>
    <row r="96" spans="3:44" ht="0" hidden="1" customHeight="1" x14ac:dyDescent="0.35">
      <c r="C96" s="124"/>
      <c r="D96" s="124"/>
      <c r="E96" s="124"/>
      <c r="F96" s="139"/>
      <c r="G96" s="124"/>
      <c r="H96" s="566"/>
      <c r="I96" s="566"/>
      <c r="J96" s="566"/>
      <c r="K96" s="566"/>
      <c r="L96" s="567"/>
      <c r="M96" s="567"/>
      <c r="N96" s="567"/>
      <c r="O96" s="567"/>
      <c r="P96" s="57"/>
      <c r="R96" s="125"/>
      <c r="S96" s="125"/>
      <c r="T96" s="125"/>
      <c r="U96" s="125"/>
      <c r="V96" s="125"/>
      <c r="W96" s="125"/>
      <c r="X96" s="125"/>
      <c r="Y96" s="125"/>
      <c r="Z96" s="125"/>
      <c r="AA96" s="125"/>
      <c r="AB96" s="125"/>
      <c r="AC96" s="125"/>
      <c r="AD96" s="125"/>
      <c r="AE96" s="125"/>
      <c r="AF96" s="125"/>
      <c r="AG96" s="125"/>
      <c r="AH96" s="125"/>
      <c r="AI96" s="125"/>
      <c r="AJ96" s="125"/>
      <c r="AK96" s="125"/>
      <c r="AL96" s="125"/>
      <c r="AM96" s="125"/>
      <c r="AN96" s="125"/>
      <c r="AO96" s="125"/>
      <c r="AQ96" s="56"/>
      <c r="AR96" s="56"/>
    </row>
    <row r="97" spans="1:75" ht="0" hidden="1" customHeight="1" x14ac:dyDescent="0.35">
      <c r="C97" s="124"/>
      <c r="D97" s="124"/>
      <c r="E97" s="124"/>
      <c r="F97" s="139"/>
      <c r="G97" s="124"/>
      <c r="H97" s="566"/>
      <c r="I97" s="566"/>
      <c r="J97" s="566"/>
      <c r="K97" s="566"/>
      <c r="L97" s="567"/>
      <c r="M97" s="567"/>
      <c r="N97" s="567"/>
      <c r="O97" s="567"/>
      <c r="P97" s="57"/>
      <c r="R97" s="125"/>
      <c r="S97" s="125"/>
      <c r="T97" s="125"/>
      <c r="U97" s="125"/>
      <c r="V97" s="125"/>
      <c r="W97" s="125"/>
      <c r="X97" s="125"/>
      <c r="Y97" s="125"/>
      <c r="Z97" s="125"/>
      <c r="AA97" s="125"/>
      <c r="AB97" s="125"/>
      <c r="AC97" s="125"/>
      <c r="AD97" s="125"/>
      <c r="AE97" s="125"/>
      <c r="AF97" s="125"/>
      <c r="AG97" s="125"/>
      <c r="AH97" s="125"/>
      <c r="AI97" s="125"/>
      <c r="AJ97" s="125"/>
      <c r="AK97" s="125"/>
      <c r="AL97" s="125"/>
      <c r="AM97" s="125"/>
      <c r="AN97" s="125"/>
      <c r="AO97" s="125"/>
      <c r="AQ97" s="56"/>
      <c r="AR97" s="56"/>
    </row>
    <row r="98" spans="1:75" ht="0" hidden="1" customHeight="1" x14ac:dyDescent="0.35">
      <c r="C98" s="124"/>
      <c r="D98" s="124"/>
      <c r="E98" s="124"/>
      <c r="F98" s="139"/>
      <c r="G98" s="124"/>
      <c r="H98" s="566"/>
      <c r="I98" s="566"/>
      <c r="J98" s="566"/>
      <c r="K98" s="566"/>
      <c r="L98" s="567"/>
      <c r="M98" s="567"/>
      <c r="N98" s="567"/>
      <c r="O98" s="567"/>
      <c r="P98" s="57"/>
      <c r="R98" s="125"/>
      <c r="S98" s="125"/>
      <c r="T98" s="125"/>
      <c r="U98" s="125"/>
      <c r="V98" s="125"/>
      <c r="W98" s="125"/>
      <c r="X98" s="125"/>
      <c r="Y98" s="125"/>
      <c r="Z98" s="125"/>
      <c r="AA98" s="125"/>
      <c r="AB98" s="125"/>
      <c r="AC98" s="125"/>
      <c r="AD98" s="125"/>
      <c r="AE98" s="125"/>
      <c r="AF98" s="125"/>
      <c r="AG98" s="125"/>
      <c r="AH98" s="125"/>
      <c r="AI98" s="125"/>
      <c r="AJ98" s="125"/>
      <c r="AK98" s="125"/>
      <c r="AL98" s="125"/>
      <c r="AM98" s="125"/>
      <c r="AN98" s="125"/>
      <c r="AO98" s="125"/>
      <c r="AQ98" s="56"/>
      <c r="AR98" s="56"/>
    </row>
    <row r="99" spans="1:75" ht="0" hidden="1" customHeight="1" x14ac:dyDescent="0.35">
      <c r="C99" s="124"/>
      <c r="D99" s="124"/>
      <c r="E99" s="124"/>
      <c r="F99" s="139"/>
      <c r="G99" s="124"/>
      <c r="H99" s="566"/>
      <c r="I99" s="566"/>
      <c r="J99" s="566"/>
      <c r="K99" s="566"/>
      <c r="L99" s="567"/>
      <c r="M99" s="567"/>
      <c r="N99" s="567"/>
      <c r="O99" s="567"/>
      <c r="P99" s="57"/>
      <c r="R99" s="125"/>
      <c r="S99" s="125"/>
      <c r="T99" s="125"/>
      <c r="U99" s="125"/>
      <c r="V99" s="125"/>
      <c r="W99" s="125"/>
      <c r="X99" s="125"/>
      <c r="Y99" s="125"/>
      <c r="Z99" s="125"/>
      <c r="AA99" s="125"/>
      <c r="AB99" s="125"/>
      <c r="AC99" s="125"/>
      <c r="AD99" s="125"/>
      <c r="AE99" s="125"/>
      <c r="AF99" s="125"/>
      <c r="AG99" s="125"/>
      <c r="AH99" s="125"/>
      <c r="AI99" s="125"/>
      <c r="AJ99" s="125"/>
      <c r="AK99" s="125"/>
      <c r="AL99" s="125"/>
      <c r="AM99" s="125"/>
      <c r="AN99" s="125"/>
      <c r="AO99" s="125"/>
      <c r="AQ99" s="56"/>
      <c r="AR99" s="56"/>
    </row>
    <row r="100" spans="1:75" ht="0" hidden="1" customHeight="1" x14ac:dyDescent="0.2">
      <c r="C100" s="124"/>
      <c r="D100" s="124"/>
      <c r="E100" s="124"/>
      <c r="F100" s="139"/>
      <c r="G100" s="124"/>
      <c r="H100" s="566"/>
      <c r="I100" s="566"/>
      <c r="J100" s="566"/>
      <c r="K100" s="566"/>
      <c r="L100" s="567"/>
      <c r="M100" s="567"/>
      <c r="N100" s="567"/>
      <c r="O100" s="567"/>
      <c r="P100" s="57"/>
      <c r="R100" s="125"/>
      <c r="S100" s="125"/>
      <c r="T100" s="125"/>
      <c r="U100" s="125"/>
      <c r="V100" s="125"/>
      <c r="W100" s="125"/>
      <c r="X100" s="125"/>
      <c r="Y100" s="125"/>
      <c r="Z100" s="125"/>
      <c r="AA100" s="125"/>
      <c r="AB100" s="125"/>
      <c r="AC100" s="125"/>
      <c r="AD100" s="125"/>
      <c r="AE100" s="125"/>
      <c r="AF100" s="125"/>
      <c r="AG100" s="125"/>
      <c r="AH100" s="125"/>
      <c r="AI100" s="125"/>
      <c r="AJ100" s="125"/>
      <c r="AK100" s="125"/>
      <c r="AL100" s="125"/>
      <c r="AM100" s="125"/>
      <c r="AN100" s="125"/>
      <c r="AO100" s="125"/>
      <c r="AQ100" s="35"/>
      <c r="AR100" s="35"/>
    </row>
    <row r="101" spans="1:75" ht="0" hidden="1" customHeight="1" x14ac:dyDescent="0.35">
      <c r="C101" s="124"/>
      <c r="D101" s="124"/>
      <c r="E101" s="124"/>
      <c r="F101" s="139"/>
      <c r="G101" s="124"/>
      <c r="H101" s="566"/>
      <c r="I101" s="566"/>
      <c r="J101" s="566"/>
      <c r="K101" s="566"/>
      <c r="L101" s="567"/>
      <c r="M101" s="567"/>
      <c r="N101" s="567"/>
      <c r="O101" s="567"/>
      <c r="P101" s="57"/>
      <c r="AQ101" s="56"/>
      <c r="AR101" s="56"/>
    </row>
    <row r="102" spans="1:75" ht="18" customHeight="1" x14ac:dyDescent="0.35">
      <c r="C102" s="124"/>
      <c r="D102" s="124"/>
      <c r="E102" s="124"/>
      <c r="F102" s="139"/>
      <c r="G102" s="124"/>
      <c r="H102" s="566"/>
      <c r="I102" s="566"/>
      <c r="J102" s="566"/>
      <c r="K102" s="566"/>
      <c r="L102" s="567"/>
      <c r="M102" s="567"/>
      <c r="N102" s="567"/>
      <c r="O102" s="567"/>
      <c r="P102" s="57"/>
      <c r="AQ102" s="56"/>
      <c r="AR102" s="56"/>
    </row>
    <row r="103" spans="1:75" ht="18" customHeight="1" x14ac:dyDescent="0.2">
      <c r="C103" s="124"/>
      <c r="D103" s="124"/>
      <c r="E103" s="124"/>
      <c r="F103" s="139"/>
      <c r="G103" s="124"/>
      <c r="H103" s="566"/>
      <c r="I103" s="566"/>
      <c r="J103" s="566"/>
      <c r="K103" s="566"/>
      <c r="L103" s="567"/>
      <c r="M103" s="567"/>
      <c r="N103" s="567"/>
      <c r="O103" s="567"/>
      <c r="P103" s="57"/>
    </row>
    <row r="104" spans="1:75" ht="9" customHeight="1" x14ac:dyDescent="0.35">
      <c r="E104" s="58"/>
      <c r="F104" s="140"/>
      <c r="Z104" s="61"/>
      <c r="AC104" s="3"/>
      <c r="AD104" s="3"/>
      <c r="AE104" s="3"/>
      <c r="AF104" s="47"/>
      <c r="AJ104" s="3"/>
    </row>
    <row r="105" spans="1:75" ht="39.950000000000003" customHeight="1" x14ac:dyDescent="0.25">
      <c r="B105"/>
      <c r="C105" s="564" t="s">
        <v>106</v>
      </c>
      <c r="D105" s="564"/>
      <c r="E105" s="564"/>
      <c r="F105" s="564"/>
      <c r="G105" s="564"/>
      <c r="H105" s="564"/>
      <c r="I105" s="564"/>
      <c r="J105" s="564"/>
      <c r="K105" s="564"/>
      <c r="L105" s="564"/>
      <c r="M105" s="564"/>
      <c r="N105" s="564"/>
      <c r="O105" s="564"/>
      <c r="P105" s="564"/>
      <c r="Q105" s="564"/>
      <c r="R105" s="564"/>
      <c r="S105" s="564"/>
      <c r="T105" s="564"/>
      <c r="U105" s="564"/>
      <c r="V105" s="564"/>
      <c r="W105" s="564"/>
      <c r="X105" s="564"/>
      <c r="Y105" s="564"/>
      <c r="Z105" s="564"/>
      <c r="AA105" s="564"/>
      <c r="AB105" s="564"/>
      <c r="AC105" s="564"/>
      <c r="AD105" s="564"/>
      <c r="AE105" s="564"/>
      <c r="AF105" s="564"/>
      <c r="AG105" s="564"/>
      <c r="AH105" s="564"/>
      <c r="AI105" s="564"/>
      <c r="AJ105" s="564"/>
      <c r="AK105" s="564"/>
      <c r="AL105" s="564"/>
      <c r="AM105" s="564"/>
      <c r="AN105" s="564"/>
      <c r="AO105" s="564"/>
      <c r="AP105" s="150"/>
    </row>
    <row r="106" spans="1:75" s="60" customFormat="1" ht="12" customHeight="1" x14ac:dyDescent="0.3">
      <c r="E106" s="34"/>
      <c r="F106" s="140"/>
      <c r="G106"/>
      <c r="H106"/>
      <c r="I106"/>
      <c r="J106"/>
      <c r="K106"/>
      <c r="L106"/>
      <c r="M106"/>
      <c r="N106"/>
      <c r="O106"/>
      <c r="P106"/>
      <c r="Q106"/>
      <c r="R106"/>
      <c r="S106"/>
      <c r="T106"/>
      <c r="U106"/>
      <c r="V106"/>
      <c r="W106"/>
      <c r="X106"/>
      <c r="Y106"/>
      <c r="Z106"/>
      <c r="AA106"/>
      <c r="AS106" s="151"/>
      <c r="AT106" s="151"/>
      <c r="AU106" s="151"/>
      <c r="AV106" s="151"/>
      <c r="AW106" s="151"/>
      <c r="AX106" s="151"/>
      <c r="AY106" s="151"/>
      <c r="AZ106" s="151"/>
      <c r="BA106" s="151"/>
      <c r="BB106" s="151"/>
      <c r="BC106" s="151"/>
      <c r="BD106" s="151"/>
      <c r="BE106" s="151"/>
      <c r="BF106" s="151"/>
      <c r="BG106" s="151"/>
      <c r="BH106" s="151"/>
      <c r="BI106" s="151"/>
      <c r="BJ106" s="151"/>
      <c r="BK106" s="151"/>
      <c r="BL106" s="151"/>
      <c r="BM106" s="151"/>
      <c r="BN106" s="151"/>
      <c r="BO106" s="151"/>
      <c r="BP106" s="151"/>
      <c r="BQ106" s="151"/>
      <c r="BR106" s="151"/>
      <c r="BS106" s="151"/>
      <c r="BT106" s="151"/>
      <c r="BU106" s="151"/>
      <c r="BV106" s="151"/>
      <c r="BW106" s="151"/>
    </row>
    <row r="107" spans="1:75" s="151" customFormat="1" ht="12.75" customHeight="1" x14ac:dyDescent="0.2">
      <c r="A107"/>
    </row>
    <row r="108" spans="1:75" s="151" customFormat="1" ht="12.75" customHeight="1" x14ac:dyDescent="0.2"/>
    <row r="109" spans="1:75" s="151" customFormat="1" ht="12.75" customHeight="1" x14ac:dyDescent="0.2"/>
    <row r="110" spans="1:75" s="151" customFormat="1" ht="12.75" customHeight="1" x14ac:dyDescent="0.2"/>
    <row r="111" spans="1:75" s="151" customFormat="1" ht="12.75" customHeight="1" x14ac:dyDescent="0.2"/>
    <row r="112" spans="1:75" s="151" customFormat="1" ht="12.75" customHeight="1" x14ac:dyDescent="0.2"/>
    <row r="113" s="151" customFormat="1" ht="12.75" customHeight="1" x14ac:dyDescent="0.2"/>
    <row r="114" s="151" customFormat="1" ht="12.75" customHeight="1" x14ac:dyDescent="0.2"/>
    <row r="115" s="151" customFormat="1" ht="12.75" customHeight="1" x14ac:dyDescent="0.2"/>
    <row r="116" s="151" customFormat="1" ht="12.75" customHeight="1" x14ac:dyDescent="0.2"/>
    <row r="117" s="151" customFormat="1" ht="12.75" customHeight="1" x14ac:dyDescent="0.2"/>
    <row r="118" s="151" customFormat="1" ht="12.75" customHeight="1" x14ac:dyDescent="0.2"/>
    <row r="119" s="151" customFormat="1" ht="12.75" customHeight="1" x14ac:dyDescent="0.2"/>
    <row r="120" s="151" customFormat="1" ht="12.75" customHeight="1" x14ac:dyDescent="0.2"/>
    <row r="121" s="151" customFormat="1" ht="12.75" customHeight="1" x14ac:dyDescent="0.2"/>
    <row r="122" s="151" customFormat="1" ht="12.75" customHeight="1" x14ac:dyDescent="0.2"/>
    <row r="123" s="151" customFormat="1" ht="12.75" customHeight="1" x14ac:dyDescent="0.2"/>
    <row r="124" s="151" customFormat="1" ht="12.75" customHeight="1" x14ac:dyDescent="0.2"/>
    <row r="125" s="151" customFormat="1" ht="12.75" customHeight="1" x14ac:dyDescent="0.2"/>
    <row r="126" s="151" customFormat="1" ht="12.75" customHeight="1" x14ac:dyDescent="0.2"/>
    <row r="127" s="151" customFormat="1" ht="12.75" customHeight="1" x14ac:dyDescent="0.2"/>
    <row r="128" s="151" customFormat="1" ht="12.75" customHeight="1" x14ac:dyDescent="0.2"/>
    <row r="129" s="151" customFormat="1" ht="12.75" customHeight="1" x14ac:dyDescent="0.2"/>
    <row r="130" s="151" customFormat="1" ht="12.75" customHeight="1" x14ac:dyDescent="0.2"/>
    <row r="131" s="151" customFormat="1" ht="12.75" customHeight="1" x14ac:dyDescent="0.2"/>
    <row r="132" s="151" customFormat="1" ht="12.75" customHeight="1" x14ac:dyDescent="0.2"/>
    <row r="133" s="151" customFormat="1" ht="12.75" customHeight="1" x14ac:dyDescent="0.2"/>
    <row r="134" s="151" customFormat="1" ht="12.75" customHeight="1" x14ac:dyDescent="0.2"/>
    <row r="135" s="151" customFormat="1" ht="12.75" customHeight="1" x14ac:dyDescent="0.2"/>
    <row r="136" s="151" customFormat="1" ht="12.75" customHeight="1" x14ac:dyDescent="0.2"/>
    <row r="137" s="151" customFormat="1" ht="12.75" customHeight="1" x14ac:dyDescent="0.2"/>
    <row r="138" s="151" customFormat="1" ht="12.75" customHeight="1" x14ac:dyDescent="0.2"/>
    <row r="139" s="151" customFormat="1" ht="12.75" customHeight="1" x14ac:dyDescent="0.2"/>
    <row r="140" s="151" customFormat="1" ht="12.75" customHeight="1" x14ac:dyDescent="0.2"/>
    <row r="141" s="151" customFormat="1" ht="12.75" customHeight="1" x14ac:dyDescent="0.2"/>
    <row r="142" s="151" customFormat="1" ht="12.75" customHeight="1" x14ac:dyDescent="0.2"/>
    <row r="143" s="151" customFormat="1" ht="12.75" customHeight="1" x14ac:dyDescent="0.2"/>
    <row r="144" s="151" customFormat="1" ht="12.75" customHeight="1" x14ac:dyDescent="0.2"/>
    <row r="145" s="151" customFormat="1" ht="12.75" customHeight="1" x14ac:dyDescent="0.2"/>
    <row r="146" s="151" customFormat="1" ht="12.75" customHeight="1" x14ac:dyDescent="0.2"/>
    <row r="147" s="151" customFormat="1" ht="12.75" customHeight="1" x14ac:dyDescent="0.2"/>
    <row r="148" s="151" customFormat="1" ht="12.75" customHeight="1" x14ac:dyDescent="0.2"/>
    <row r="149" s="151" customFormat="1" ht="12.75" customHeight="1" x14ac:dyDescent="0.2"/>
    <row r="150" s="151" customFormat="1" ht="12.75" customHeight="1" x14ac:dyDescent="0.2"/>
    <row r="151" s="151" customFormat="1" ht="12.75" customHeight="1" x14ac:dyDescent="0.2"/>
    <row r="152" s="151" customFormat="1" ht="12.75" customHeight="1" x14ac:dyDescent="0.2"/>
    <row r="153" s="151" customFormat="1" ht="12.75" customHeight="1" x14ac:dyDescent="0.2"/>
  </sheetData>
  <mergeCells count="273">
    <mergeCell ref="AD21:AO21"/>
    <mergeCell ref="H29:K29"/>
    <mergeCell ref="H88:K88"/>
    <mergeCell ref="L88:O88"/>
    <mergeCell ref="H89:K89"/>
    <mergeCell ref="L89:O89"/>
    <mergeCell ref="H94:K94"/>
    <mergeCell ref="L94:O94"/>
    <mergeCell ref="H95:K95"/>
    <mergeCell ref="L95:O95"/>
    <mergeCell ref="H92:K92"/>
    <mergeCell ref="L92:O92"/>
    <mergeCell ref="H93:K93"/>
    <mergeCell ref="L93:O93"/>
    <mergeCell ref="H90:K90"/>
    <mergeCell ref="L90:O90"/>
    <mergeCell ref="H98:K98"/>
    <mergeCell ref="L98:O98"/>
    <mergeCell ref="H96:K96"/>
    <mergeCell ref="L96:O96"/>
    <mergeCell ref="H97:K97"/>
    <mergeCell ref="L97:O97"/>
    <mergeCell ref="H91:K91"/>
    <mergeCell ref="L91:O91"/>
    <mergeCell ref="H76:K76"/>
    <mergeCell ref="L76:O76"/>
    <mergeCell ref="H77:K77"/>
    <mergeCell ref="L77:O77"/>
    <mergeCell ref="H86:K86"/>
    <mergeCell ref="L86:O86"/>
    <mergeCell ref="H87:K87"/>
    <mergeCell ref="L87:O87"/>
    <mergeCell ref="H84:K84"/>
    <mergeCell ref="L84:O84"/>
    <mergeCell ref="H85:K85"/>
    <mergeCell ref="L85:O85"/>
    <mergeCell ref="H82:K82"/>
    <mergeCell ref="L82:O82"/>
    <mergeCell ref="H83:K83"/>
    <mergeCell ref="L83:O83"/>
    <mergeCell ref="C2:AP2"/>
    <mergeCell ref="H55:K55"/>
    <mergeCell ref="L55:O55"/>
    <mergeCell ref="H31:K31"/>
    <mergeCell ref="H52:K52"/>
    <mergeCell ref="H53:K53"/>
    <mergeCell ref="H54:K54"/>
    <mergeCell ref="H24:K24"/>
    <mergeCell ref="R12:S12"/>
    <mergeCell ref="C4:AP4"/>
    <mergeCell ref="C3:AP3"/>
    <mergeCell ref="T13:U13"/>
    <mergeCell ref="T12:U12"/>
    <mergeCell ref="AL12:AM12"/>
    <mergeCell ref="P10:Q10"/>
    <mergeCell ref="J12:K12"/>
    <mergeCell ref="Z11:AA11"/>
    <mergeCell ref="H50:K50"/>
    <mergeCell ref="H51:K51"/>
    <mergeCell ref="H32:K32"/>
    <mergeCell ref="L47:O47"/>
    <mergeCell ref="L52:O52"/>
    <mergeCell ref="H49:K49"/>
    <mergeCell ref="H42:K42"/>
    <mergeCell ref="H103:K103"/>
    <mergeCell ref="L103:O103"/>
    <mergeCell ref="L99:O99"/>
    <mergeCell ref="H100:K100"/>
    <mergeCell ref="L100:O100"/>
    <mergeCell ref="H101:K101"/>
    <mergeCell ref="L101:O101"/>
    <mergeCell ref="H99:K99"/>
    <mergeCell ref="H102:K102"/>
    <mergeCell ref="L102:O102"/>
    <mergeCell ref="H72:K72"/>
    <mergeCell ref="L72:O72"/>
    <mergeCell ref="L69:O69"/>
    <mergeCell ref="L81:O81"/>
    <mergeCell ref="H70:K70"/>
    <mergeCell ref="L70:O70"/>
    <mergeCell ref="H71:K71"/>
    <mergeCell ref="L71:O71"/>
    <mergeCell ref="H65:K65"/>
    <mergeCell ref="L65:O65"/>
    <mergeCell ref="H75:K75"/>
    <mergeCell ref="L75:O75"/>
    <mergeCell ref="H73:K73"/>
    <mergeCell ref="L73:O73"/>
    <mergeCell ref="H74:K74"/>
    <mergeCell ref="L74:O74"/>
    <mergeCell ref="H80:K80"/>
    <mergeCell ref="L80:O80"/>
    <mergeCell ref="H81:K81"/>
    <mergeCell ref="H78:K78"/>
    <mergeCell ref="L78:O78"/>
    <mergeCell ref="H79:K79"/>
    <mergeCell ref="L79:O79"/>
    <mergeCell ref="H69:K69"/>
    <mergeCell ref="L53:O53"/>
    <mergeCell ref="L54:O54"/>
    <mergeCell ref="H64:K64"/>
    <mergeCell ref="H67:K67"/>
    <mergeCell ref="L67:O67"/>
    <mergeCell ref="H68:K68"/>
    <mergeCell ref="L68:O68"/>
    <mergeCell ref="H60:K60"/>
    <mergeCell ref="L61:O61"/>
    <mergeCell ref="H66:K66"/>
    <mergeCell ref="L56:O56"/>
    <mergeCell ref="L57:O57"/>
    <mergeCell ref="H56:K56"/>
    <mergeCell ref="H57:K57"/>
    <mergeCell ref="L66:O66"/>
    <mergeCell ref="L63:O63"/>
    <mergeCell ref="H62:K62"/>
    <mergeCell ref="L62:O62"/>
    <mergeCell ref="H61:K61"/>
    <mergeCell ref="L64:O64"/>
    <mergeCell ref="L58:O58"/>
    <mergeCell ref="H58:K58"/>
    <mergeCell ref="H59:K59"/>
    <mergeCell ref="L60:O60"/>
    <mergeCell ref="L59:O59"/>
    <mergeCell ref="H63:K63"/>
    <mergeCell ref="AH12:AI12"/>
    <mergeCell ref="AJ12:AK12"/>
    <mergeCell ref="L24:O24"/>
    <mergeCell ref="AF13:AG13"/>
    <mergeCell ref="AB13:AC13"/>
    <mergeCell ref="AD13:AE13"/>
    <mergeCell ref="P15:V15"/>
    <mergeCell ref="X15:AD15"/>
    <mergeCell ref="AH13:AI13"/>
    <mergeCell ref="AF15:AL15"/>
    <mergeCell ref="AL13:AM13"/>
    <mergeCell ref="N13:O13"/>
    <mergeCell ref="P13:Q13"/>
    <mergeCell ref="L44:O44"/>
    <mergeCell ref="L48:O48"/>
    <mergeCell ref="L50:O50"/>
    <mergeCell ref="L51:O51"/>
    <mergeCell ref="H36:K36"/>
    <mergeCell ref="L36:O36"/>
    <mergeCell ref="H45:K45"/>
    <mergeCell ref="L45:O45"/>
    <mergeCell ref="H46:K46"/>
    <mergeCell ref="L46:O46"/>
    <mergeCell ref="H47:K47"/>
    <mergeCell ref="L41:O41"/>
    <mergeCell ref="H44:K44"/>
    <mergeCell ref="H48:K48"/>
    <mergeCell ref="L42:O42"/>
    <mergeCell ref="L49:O49"/>
    <mergeCell ref="H33:K33"/>
    <mergeCell ref="L33:O33"/>
    <mergeCell ref="H34:K34"/>
    <mergeCell ref="L34:O34"/>
    <mergeCell ref="AJ13:AK13"/>
    <mergeCell ref="H37:K37"/>
    <mergeCell ref="L37:O37"/>
    <mergeCell ref="L30:O30"/>
    <mergeCell ref="H28:K28"/>
    <mergeCell ref="Z13:AA13"/>
    <mergeCell ref="H22:K22"/>
    <mergeCell ref="H35:K35"/>
    <mergeCell ref="L35:O35"/>
    <mergeCell ref="L29:O29"/>
    <mergeCell ref="L22:O22"/>
    <mergeCell ref="L23:O23"/>
    <mergeCell ref="L32:O32"/>
    <mergeCell ref="H25:K25"/>
    <mergeCell ref="L25:O25"/>
    <mergeCell ref="H26:K26"/>
    <mergeCell ref="L31:O31"/>
    <mergeCell ref="H27:K27"/>
    <mergeCell ref="L27:O27"/>
    <mergeCell ref="H30:K30"/>
    <mergeCell ref="L28:O28"/>
    <mergeCell ref="R13:S13"/>
    <mergeCell ref="L26:O26"/>
    <mergeCell ref="R21:AC21"/>
    <mergeCell ref="L12:M12"/>
    <mergeCell ref="P12:Q12"/>
    <mergeCell ref="L11:M11"/>
    <mergeCell ref="H12:I12"/>
    <mergeCell ref="H13:I13"/>
    <mergeCell ref="J13:K13"/>
    <mergeCell ref="N12:O12"/>
    <mergeCell ref="L13:M13"/>
    <mergeCell ref="P11:Q11"/>
    <mergeCell ref="R11:S11"/>
    <mergeCell ref="H23:K23"/>
    <mergeCell ref="H6:U6"/>
    <mergeCell ref="T8:U8"/>
    <mergeCell ref="R8:S8"/>
    <mergeCell ref="P8:Q8"/>
    <mergeCell ref="N8:O8"/>
    <mergeCell ref="L8:M8"/>
    <mergeCell ref="J8:K8"/>
    <mergeCell ref="H8:I8"/>
    <mergeCell ref="T7:U7"/>
    <mergeCell ref="R7:S7"/>
    <mergeCell ref="L10:M10"/>
    <mergeCell ref="H10:I10"/>
    <mergeCell ref="H11:I11"/>
    <mergeCell ref="L9:M9"/>
    <mergeCell ref="J9:K9"/>
    <mergeCell ref="J11:K11"/>
    <mergeCell ref="J7:K7"/>
    <mergeCell ref="H7:I7"/>
    <mergeCell ref="P7:Q7"/>
    <mergeCell ref="N7:O7"/>
    <mergeCell ref="L7:M7"/>
    <mergeCell ref="J10:K10"/>
    <mergeCell ref="H9:I9"/>
    <mergeCell ref="T9:U9"/>
    <mergeCell ref="R9:S9"/>
    <mergeCell ref="T11:U11"/>
    <mergeCell ref="T10:U10"/>
    <mergeCell ref="R10:S10"/>
    <mergeCell ref="Z8:AA8"/>
    <mergeCell ref="AB8:AC8"/>
    <mergeCell ref="AL7:AM7"/>
    <mergeCell ref="N9:O9"/>
    <mergeCell ref="Z10:AA10"/>
    <mergeCell ref="P9:Q9"/>
    <mergeCell ref="AD8:AE8"/>
    <mergeCell ref="AF8:AG8"/>
    <mergeCell ref="AH8:AI8"/>
    <mergeCell ref="AF11:AG11"/>
    <mergeCell ref="AB11:AC11"/>
    <mergeCell ref="AD11:AE11"/>
    <mergeCell ref="AB9:AC9"/>
    <mergeCell ref="AD9:AE9"/>
    <mergeCell ref="AF9:AG9"/>
    <mergeCell ref="N11:O11"/>
    <mergeCell ref="N10:O10"/>
    <mergeCell ref="AJ8:AK8"/>
    <mergeCell ref="AL8:AM8"/>
    <mergeCell ref="AJ9:AK9"/>
    <mergeCell ref="AH9:AI9"/>
    <mergeCell ref="Z6:AM6"/>
    <mergeCell ref="Z7:AA7"/>
    <mergeCell ref="AB7:AC7"/>
    <mergeCell ref="AD7:AE7"/>
    <mergeCell ref="AF7:AG7"/>
    <mergeCell ref="AH7:AI7"/>
    <mergeCell ref="AJ7:AK7"/>
    <mergeCell ref="Z9:AA9"/>
    <mergeCell ref="C105:AO105"/>
    <mergeCell ref="AL9:AM9"/>
    <mergeCell ref="H43:K43"/>
    <mergeCell ref="L43:O43"/>
    <mergeCell ref="H38:K38"/>
    <mergeCell ref="L38:O38"/>
    <mergeCell ref="H39:K39"/>
    <mergeCell ref="L39:O39"/>
    <mergeCell ref="H40:K40"/>
    <mergeCell ref="L40:O40"/>
    <mergeCell ref="H41:K41"/>
    <mergeCell ref="AL10:AM10"/>
    <mergeCell ref="AH11:AI11"/>
    <mergeCell ref="AJ11:AK11"/>
    <mergeCell ref="AB10:AC10"/>
    <mergeCell ref="AD10:AE10"/>
    <mergeCell ref="AD12:AE12"/>
    <mergeCell ref="AF12:AG12"/>
    <mergeCell ref="AB12:AC12"/>
    <mergeCell ref="AF10:AG10"/>
    <mergeCell ref="AL11:AM11"/>
    <mergeCell ref="AH10:AI10"/>
    <mergeCell ref="AJ10:AK10"/>
    <mergeCell ref="Z12:AA12"/>
  </mergeCells>
  <phoneticPr fontId="0" type="noConversion"/>
  <printOptions horizontalCentered="1" verticalCentered="1"/>
  <pageMargins left="0.25" right="0.25" top="0.25" bottom="0.25" header="0" footer="0"/>
  <pageSetup scale="31" orientation="landscape" r:id="rId1"/>
  <headerFooter alignWithMargins="0"/>
  <rowBreaks count="1" manualBreakCount="1">
    <brk id="107" max="16383" man="1"/>
  </rowBreaks>
  <colBreaks count="1" manualBreakCount="1">
    <brk id="45"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8">
    <pageSetUpPr fitToPage="1"/>
  </sheetPr>
  <dimension ref="A1:AW94"/>
  <sheetViews>
    <sheetView showGridLines="0" zoomScale="55" zoomScaleNormal="75" workbookViewId="0"/>
  </sheetViews>
  <sheetFormatPr defaultRowHeight="12.75" x14ac:dyDescent="0.2"/>
  <cols>
    <col min="1" max="1" width="2.140625" customWidth="1"/>
    <col min="2" max="2" width="23" customWidth="1"/>
    <col min="3" max="33" width="10.28515625" customWidth="1"/>
    <col min="34" max="34" width="2.7109375" customWidth="1"/>
    <col min="35" max="38" width="9.28515625" style="151" customWidth="1"/>
    <col min="39" max="49" width="9.140625" style="151" customWidth="1"/>
  </cols>
  <sheetData>
    <row r="1" spans="1:33" ht="39.950000000000003" customHeight="1" x14ac:dyDescent="0.2">
      <c r="A1" s="5"/>
      <c r="B1" s="365" t="s">
        <v>125</v>
      </c>
      <c r="AA1" s="586"/>
      <c r="AB1" s="586"/>
      <c r="AC1" s="586"/>
      <c r="AD1" s="586"/>
      <c r="AE1" s="586"/>
      <c r="AF1" s="586"/>
      <c r="AG1" s="586"/>
    </row>
    <row r="2" spans="1:33" ht="21.95" customHeight="1" x14ac:dyDescent="0.35">
      <c r="A2" s="4"/>
      <c r="B2" s="421" t="s">
        <v>130</v>
      </c>
      <c r="C2" s="421"/>
      <c r="D2" s="421"/>
      <c r="E2" s="421"/>
      <c r="F2" s="421"/>
      <c r="G2" s="421"/>
      <c r="H2" s="421"/>
      <c r="I2" s="421"/>
      <c r="J2" s="421"/>
      <c r="K2" s="421"/>
      <c r="L2" s="421"/>
      <c r="M2" s="421"/>
      <c r="N2" s="421"/>
      <c r="O2" s="421"/>
      <c r="P2" s="421"/>
      <c r="Q2" s="421"/>
      <c r="R2" s="421"/>
      <c r="S2" s="421"/>
      <c r="T2" s="421"/>
      <c r="U2" s="421"/>
      <c r="V2" s="421"/>
      <c r="W2" s="421"/>
      <c r="X2" s="421"/>
      <c r="Y2" s="421"/>
      <c r="Z2" s="421"/>
      <c r="AA2" s="421"/>
      <c r="AB2" s="421"/>
      <c r="AC2" s="421"/>
      <c r="AD2" s="421"/>
      <c r="AE2" s="421"/>
      <c r="AF2" s="421"/>
      <c r="AG2" s="421"/>
    </row>
    <row r="3" spans="1:33" ht="21.95" customHeight="1" x14ac:dyDescent="0.35">
      <c r="A3" s="4"/>
      <c r="B3" s="421" t="s">
        <v>131</v>
      </c>
      <c r="C3" s="421"/>
      <c r="D3" s="421"/>
      <c r="E3" s="421"/>
      <c r="F3" s="421"/>
      <c r="G3" s="421"/>
      <c r="H3" s="421"/>
      <c r="I3" s="421"/>
      <c r="J3" s="421"/>
      <c r="K3" s="421"/>
      <c r="L3" s="421"/>
      <c r="M3" s="421"/>
      <c r="N3" s="421"/>
      <c r="O3" s="421"/>
      <c r="P3" s="421"/>
      <c r="Q3" s="421"/>
      <c r="R3" s="421"/>
      <c r="S3" s="421"/>
      <c r="T3" s="421"/>
      <c r="U3" s="587"/>
      <c r="V3" s="587"/>
      <c r="W3" s="587"/>
      <c r="X3" s="587"/>
      <c r="Y3" s="587"/>
      <c r="Z3" s="587"/>
      <c r="AA3" s="587"/>
      <c r="AB3" s="587"/>
      <c r="AC3" s="587"/>
      <c r="AD3" s="587"/>
      <c r="AE3" s="587"/>
      <c r="AF3" s="587"/>
      <c r="AG3" s="587"/>
    </row>
    <row r="4" spans="1:33" ht="21.95" customHeight="1" x14ac:dyDescent="0.35">
      <c r="A4" s="4"/>
      <c r="B4" s="421" t="s">
        <v>211</v>
      </c>
      <c r="C4" s="421"/>
      <c r="D4" s="421"/>
      <c r="E4" s="421"/>
      <c r="F4" s="421"/>
      <c r="G4" s="421"/>
      <c r="H4" s="421"/>
      <c r="I4" s="421"/>
      <c r="J4" s="421"/>
      <c r="K4" s="421"/>
      <c r="L4" s="421"/>
      <c r="M4" s="421"/>
      <c r="N4" s="421"/>
      <c r="O4" s="421"/>
      <c r="P4" s="421"/>
      <c r="Q4" s="421"/>
      <c r="R4" s="421"/>
      <c r="S4" s="421"/>
      <c r="T4" s="421"/>
      <c r="U4" s="421"/>
      <c r="V4" s="421"/>
      <c r="W4" s="421"/>
      <c r="X4" s="421"/>
      <c r="Y4" s="421"/>
      <c r="Z4" s="421"/>
      <c r="AA4" s="421"/>
      <c r="AB4" s="421"/>
      <c r="AC4" s="421"/>
      <c r="AD4" s="421"/>
      <c r="AE4" s="421"/>
      <c r="AF4" s="421"/>
      <c r="AG4" s="421"/>
    </row>
    <row r="5" spans="1:33" ht="21.95" customHeight="1" x14ac:dyDescent="0.35">
      <c r="A5" s="4"/>
    </row>
    <row r="6" spans="1:33" ht="21.95" customHeight="1" x14ac:dyDescent="0.35">
      <c r="A6" s="4"/>
    </row>
    <row r="7" spans="1:33" ht="21.95" customHeight="1" x14ac:dyDescent="0.35">
      <c r="A7" s="4"/>
    </row>
    <row r="8" spans="1:33" ht="21.95" customHeight="1" x14ac:dyDescent="0.35">
      <c r="A8" s="4"/>
    </row>
    <row r="9" spans="1:33" ht="21.95" customHeight="1" x14ac:dyDescent="0.35">
      <c r="A9" s="4"/>
    </row>
    <row r="10" spans="1:33" ht="21.95" customHeight="1" x14ac:dyDescent="0.35">
      <c r="A10" s="4"/>
    </row>
    <row r="11" spans="1:33" ht="21.95" customHeight="1" x14ac:dyDescent="0.35">
      <c r="A11" s="4"/>
    </row>
    <row r="12" spans="1:33" ht="21.95" customHeight="1" x14ac:dyDescent="0.35">
      <c r="A12" s="4"/>
    </row>
    <row r="13" spans="1:33" ht="21.95" customHeight="1" x14ac:dyDescent="0.35">
      <c r="A13" s="4"/>
    </row>
    <row r="14" spans="1:33" ht="21.95" customHeight="1" x14ac:dyDescent="0.35">
      <c r="A14" s="4"/>
    </row>
    <row r="15" spans="1:33" ht="21.95" customHeight="1" x14ac:dyDescent="0.35">
      <c r="A15" s="4"/>
    </row>
    <row r="16" spans="1:33" ht="21.95" customHeight="1" x14ac:dyDescent="0.35">
      <c r="A16" s="4"/>
    </row>
    <row r="17" spans="1:49" ht="21.95" customHeight="1" x14ac:dyDescent="0.35">
      <c r="A17" s="4"/>
    </row>
    <row r="18" spans="1:49" ht="21.95" customHeight="1" x14ac:dyDescent="0.2"/>
    <row r="19" spans="1:49" ht="21.95" customHeight="1" x14ac:dyDescent="0.2"/>
    <row r="20" spans="1:49" ht="30" customHeight="1" x14ac:dyDescent="0.2"/>
    <row r="21" spans="1:49" ht="31.5" customHeight="1" x14ac:dyDescent="0.2"/>
    <row r="22" spans="1:49" ht="30" customHeight="1" x14ac:dyDescent="0.25">
      <c r="A22" s="6"/>
      <c r="B22" s="22"/>
      <c r="X22" s="588"/>
      <c r="Y22" s="588"/>
      <c r="Z22" s="588"/>
      <c r="AA22" s="588"/>
      <c r="AB22" s="588"/>
      <c r="AC22" s="588"/>
      <c r="AD22" s="588"/>
    </row>
    <row r="23" spans="1:49" s="59" customFormat="1" ht="21.95" customHeight="1" x14ac:dyDescent="0.25">
      <c r="B23" s="22"/>
      <c r="C23" s="30" t="s">
        <v>212</v>
      </c>
      <c r="D23" s="30" t="s">
        <v>214</v>
      </c>
      <c r="E23" s="30" t="s">
        <v>215</v>
      </c>
      <c r="F23" s="30" t="s">
        <v>216</v>
      </c>
      <c r="G23" s="30" t="s">
        <v>217</v>
      </c>
      <c r="H23" s="30" t="s">
        <v>218</v>
      </c>
      <c r="I23" s="30" t="s">
        <v>219</v>
      </c>
      <c r="J23" s="30" t="s">
        <v>212</v>
      </c>
      <c r="K23" s="30" t="s">
        <v>214</v>
      </c>
      <c r="L23" s="30" t="s">
        <v>215</v>
      </c>
      <c r="M23" s="30" t="s">
        <v>216</v>
      </c>
      <c r="N23" s="30" t="s">
        <v>217</v>
      </c>
      <c r="O23" s="30" t="s">
        <v>218</v>
      </c>
      <c r="P23" s="30" t="s">
        <v>219</v>
      </c>
      <c r="Q23" s="30" t="s">
        <v>212</v>
      </c>
      <c r="R23" s="30" t="s">
        <v>214</v>
      </c>
      <c r="S23" s="30" t="s">
        <v>215</v>
      </c>
      <c r="T23" s="30" t="s">
        <v>216</v>
      </c>
      <c r="U23" s="30" t="s">
        <v>217</v>
      </c>
      <c r="V23" s="30" t="s">
        <v>218</v>
      </c>
      <c r="W23" s="30" t="s">
        <v>219</v>
      </c>
      <c r="X23" s="30" t="s">
        <v>212</v>
      </c>
      <c r="Y23" s="30" t="s">
        <v>214</v>
      </c>
      <c r="Z23" s="30" t="s">
        <v>215</v>
      </c>
      <c r="AA23" s="30" t="s">
        <v>216</v>
      </c>
      <c r="AB23" s="30" t="s">
        <v>217</v>
      </c>
      <c r="AC23" s="30" t="s">
        <v>218</v>
      </c>
      <c r="AD23" s="30" t="s">
        <v>219</v>
      </c>
      <c r="AE23" s="30" t="s">
        <v>212</v>
      </c>
      <c r="AF23" s="30" t="s">
        <v>214</v>
      </c>
      <c r="AG23" s="30" t="s">
        <v>215</v>
      </c>
      <c r="AH23" s="3"/>
      <c r="AI23" s="151"/>
      <c r="AJ23" s="151"/>
      <c r="AK23" s="151"/>
      <c r="AL23" s="151"/>
      <c r="AM23" s="151"/>
      <c r="AN23" s="151"/>
      <c r="AO23" s="151"/>
      <c r="AP23" s="151"/>
      <c r="AQ23" s="151"/>
      <c r="AR23" s="151"/>
      <c r="AS23" s="151"/>
      <c r="AT23" s="151"/>
      <c r="AU23" s="151"/>
      <c r="AV23" s="151"/>
      <c r="AW23" s="151"/>
    </row>
    <row r="24" spans="1:49" s="24" customFormat="1" ht="20.100000000000001" customHeight="1" x14ac:dyDescent="0.25">
      <c r="B24" s="585" t="s">
        <v>22</v>
      </c>
      <c r="C24" s="239" t="s">
        <v>213</v>
      </c>
      <c r="D24" s="240"/>
      <c r="E24" s="240"/>
      <c r="F24" s="240"/>
      <c r="G24" s="240"/>
      <c r="H24" s="240"/>
      <c r="I24" s="240"/>
      <c r="J24" s="240"/>
      <c r="K24" s="240"/>
      <c r="L24" s="240"/>
      <c r="M24" s="240"/>
      <c r="N24" s="240"/>
      <c r="O24" s="240"/>
      <c r="P24" s="240"/>
      <c r="Q24" s="240"/>
      <c r="R24" s="240"/>
      <c r="S24" s="241"/>
      <c r="T24" s="241"/>
      <c r="U24" s="241"/>
      <c r="V24" s="241"/>
      <c r="W24" s="241"/>
      <c r="X24" s="241"/>
      <c r="Y24" s="241"/>
      <c r="Z24" s="241"/>
      <c r="AA24" s="241"/>
      <c r="AB24" s="241"/>
      <c r="AC24" s="241"/>
      <c r="AD24" s="241"/>
      <c r="AE24" s="241"/>
      <c r="AF24" s="241"/>
      <c r="AG24" s="242"/>
      <c r="AH24" s="308"/>
      <c r="AI24" s="151"/>
      <c r="AJ24" s="151"/>
      <c r="AK24" s="151"/>
      <c r="AL24" s="151"/>
      <c r="AM24" s="151"/>
      <c r="AN24" s="151"/>
      <c r="AO24" s="151"/>
      <c r="AP24" s="151"/>
      <c r="AQ24" s="151"/>
      <c r="AR24" s="151"/>
      <c r="AS24" s="151"/>
      <c r="AT24" s="151"/>
      <c r="AU24" s="151"/>
      <c r="AV24" s="151"/>
      <c r="AW24" s="151"/>
    </row>
    <row r="25" spans="1:49" s="25" customFormat="1" ht="20.100000000000001" customHeight="1" x14ac:dyDescent="0.2">
      <c r="B25" s="497"/>
      <c r="C25" s="243">
        <v>1</v>
      </c>
      <c r="D25" s="244">
        <v>2</v>
      </c>
      <c r="E25" s="244">
        <v>3</v>
      </c>
      <c r="F25" s="244">
        <v>4</v>
      </c>
      <c r="G25" s="244">
        <v>5</v>
      </c>
      <c r="H25" s="244">
        <v>6</v>
      </c>
      <c r="I25" s="244">
        <v>7</v>
      </c>
      <c r="J25" s="244">
        <v>8</v>
      </c>
      <c r="K25" s="244">
        <v>9</v>
      </c>
      <c r="L25" s="244">
        <v>10</v>
      </c>
      <c r="M25" s="244">
        <v>11</v>
      </c>
      <c r="N25" s="244">
        <v>12</v>
      </c>
      <c r="O25" s="244">
        <v>13</v>
      </c>
      <c r="P25" s="244">
        <v>14</v>
      </c>
      <c r="Q25" s="244">
        <v>15</v>
      </c>
      <c r="R25" s="244">
        <v>16</v>
      </c>
      <c r="S25" s="244">
        <v>17</v>
      </c>
      <c r="T25" s="244">
        <v>18</v>
      </c>
      <c r="U25" s="244">
        <v>19</v>
      </c>
      <c r="V25" s="244">
        <v>20</v>
      </c>
      <c r="W25" s="244">
        <v>21</v>
      </c>
      <c r="X25" s="244">
        <v>22</v>
      </c>
      <c r="Y25" s="244">
        <v>23</v>
      </c>
      <c r="Z25" s="244">
        <v>24</v>
      </c>
      <c r="AA25" s="244">
        <v>25</v>
      </c>
      <c r="AB25" s="244">
        <v>26</v>
      </c>
      <c r="AC25" s="244">
        <v>27</v>
      </c>
      <c r="AD25" s="244">
        <v>28</v>
      </c>
      <c r="AE25" s="244">
        <v>29</v>
      </c>
      <c r="AF25" s="244">
        <v>30</v>
      </c>
      <c r="AG25" s="245">
        <v>31</v>
      </c>
      <c r="AH25" s="308"/>
      <c r="AI25" s="151"/>
      <c r="AJ25" s="151"/>
      <c r="AK25" s="151"/>
      <c r="AL25" s="151"/>
      <c r="AM25" s="151"/>
      <c r="AN25" s="151"/>
      <c r="AO25" s="151"/>
      <c r="AP25" s="151"/>
      <c r="AQ25" s="151"/>
      <c r="AR25" s="151"/>
      <c r="AS25" s="151"/>
      <c r="AT25" s="151"/>
      <c r="AU25" s="151"/>
      <c r="AV25" s="151"/>
      <c r="AW25" s="151"/>
    </row>
    <row r="26" spans="1:49" ht="24.95" customHeight="1" x14ac:dyDescent="0.2">
      <c r="B26" s="170" t="s">
        <v>19</v>
      </c>
      <c r="C26" s="315">
        <v>13.043478260869565</v>
      </c>
      <c r="D26" s="316">
        <v>43.478260869565219</v>
      </c>
      <c r="E26" s="316">
        <v>47.826086956521742</v>
      </c>
      <c r="F26" s="316">
        <v>43.478260869565219</v>
      </c>
      <c r="G26" s="316">
        <v>43.478260869565219</v>
      </c>
      <c r="H26" s="316">
        <v>95.652173913043484</v>
      </c>
      <c r="I26" s="316">
        <v>56.521739130434781</v>
      </c>
      <c r="J26" s="316">
        <v>28.260869565217391</v>
      </c>
      <c r="K26" s="316">
        <v>65.217391304347828</v>
      </c>
      <c r="L26" s="316">
        <v>58.695652173913047</v>
      </c>
      <c r="M26" s="316">
        <v>45.652173913043477</v>
      </c>
      <c r="N26" s="316">
        <v>56.521739130434781</v>
      </c>
      <c r="O26" s="316">
        <v>60.869565217391305</v>
      </c>
      <c r="P26" s="316">
        <v>100</v>
      </c>
      <c r="Q26" s="316">
        <v>34.782608695652172</v>
      </c>
      <c r="R26" s="316">
        <v>67.391304347826093</v>
      </c>
      <c r="S26" s="316">
        <v>65.217391304347828</v>
      </c>
      <c r="T26" s="316">
        <v>52.173913043478258</v>
      </c>
      <c r="U26" s="316">
        <v>41.304347826086953</v>
      </c>
      <c r="V26" s="316">
        <v>43.478260869565219</v>
      </c>
      <c r="W26" s="316">
        <v>52.173913043478258</v>
      </c>
      <c r="X26" s="316">
        <v>30.434782608695652</v>
      </c>
      <c r="Y26" s="316">
        <v>30.434782608695652</v>
      </c>
      <c r="Z26" s="316">
        <v>32.608695652173914</v>
      </c>
      <c r="AA26" s="316">
        <v>45.652173913043477</v>
      </c>
      <c r="AB26" s="316">
        <v>54.347826086956523</v>
      </c>
      <c r="AC26" s="316">
        <v>52.173913043478258</v>
      </c>
      <c r="AD26" s="316">
        <v>56.521739130434781</v>
      </c>
      <c r="AE26" s="316">
        <v>43.478260869565219</v>
      </c>
      <c r="AF26" s="316">
        <v>45.652173913043477</v>
      </c>
      <c r="AG26" s="317">
        <v>91.304347826086953</v>
      </c>
      <c r="AH26" s="231"/>
    </row>
    <row r="27" spans="1:49" ht="24.95" customHeight="1" x14ac:dyDescent="0.2">
      <c r="B27" s="27" t="s">
        <v>34</v>
      </c>
      <c r="C27" s="174">
        <v>18.604651162790699</v>
      </c>
      <c r="D27" s="64">
        <v>44.0625</v>
      </c>
      <c r="E27" s="64">
        <v>46.5625</v>
      </c>
      <c r="F27" s="64">
        <v>46.875</v>
      </c>
      <c r="G27" s="64">
        <v>54.375</v>
      </c>
      <c r="H27" s="64">
        <v>57.8125</v>
      </c>
      <c r="I27" s="64">
        <v>61.5625</v>
      </c>
      <c r="J27" s="64">
        <v>26.875</v>
      </c>
      <c r="K27" s="64">
        <v>47.8125</v>
      </c>
      <c r="L27" s="64">
        <v>50.625</v>
      </c>
      <c r="M27" s="64">
        <v>49.375</v>
      </c>
      <c r="N27" s="64">
        <v>53.75</v>
      </c>
      <c r="O27" s="64">
        <v>56.5625</v>
      </c>
      <c r="P27" s="64">
        <v>59.375</v>
      </c>
      <c r="Q27" s="64">
        <v>24.6875</v>
      </c>
      <c r="R27" s="64">
        <v>40.625</v>
      </c>
      <c r="S27" s="64">
        <v>41.5625</v>
      </c>
      <c r="T27" s="64">
        <v>38.4375</v>
      </c>
      <c r="U27" s="64">
        <v>37.8125</v>
      </c>
      <c r="V27" s="64">
        <v>48.125</v>
      </c>
      <c r="W27" s="64">
        <v>47.1875</v>
      </c>
      <c r="X27" s="64">
        <v>26.875</v>
      </c>
      <c r="Y27" s="64">
        <v>31.5625</v>
      </c>
      <c r="Z27" s="64">
        <v>33.125</v>
      </c>
      <c r="AA27" s="64">
        <v>35.9375</v>
      </c>
      <c r="AB27" s="64">
        <v>41.5625</v>
      </c>
      <c r="AC27" s="64">
        <v>65.3125</v>
      </c>
      <c r="AD27" s="64">
        <v>66.5625</v>
      </c>
      <c r="AE27" s="64">
        <v>40.9375</v>
      </c>
      <c r="AF27" s="64">
        <v>38.75</v>
      </c>
      <c r="AG27" s="175">
        <v>34.0625</v>
      </c>
      <c r="AH27" s="231"/>
    </row>
    <row r="28" spans="1:49" ht="24.95" customHeight="1" x14ac:dyDescent="0.2">
      <c r="A28" s="20"/>
      <c r="B28" s="29" t="s">
        <v>81</v>
      </c>
      <c r="C28" s="323">
        <v>70.108695652138863</v>
      </c>
      <c r="D28" s="324">
        <v>98.674067221708299</v>
      </c>
      <c r="E28" s="324">
        <v>102.71374379924131</v>
      </c>
      <c r="F28" s="324">
        <v>92.753623188405797</v>
      </c>
      <c r="G28" s="324">
        <v>79.960019990004994</v>
      </c>
      <c r="H28" s="324">
        <v>165.4524089306698</v>
      </c>
      <c r="I28" s="324">
        <v>91.811962039284921</v>
      </c>
      <c r="J28" s="324">
        <v>105.15672396359959</v>
      </c>
      <c r="K28" s="324">
        <v>136.40238704177324</v>
      </c>
      <c r="L28" s="324">
        <v>115.94202898550725</v>
      </c>
      <c r="M28" s="324">
        <v>92.460099064391855</v>
      </c>
      <c r="N28" s="324">
        <v>105.15672396359959</v>
      </c>
      <c r="O28" s="324">
        <v>107.61470093682441</v>
      </c>
      <c r="P28" s="324">
        <v>168.42105263157896</v>
      </c>
      <c r="Q28" s="324">
        <v>140.89157952669234</v>
      </c>
      <c r="R28" s="324">
        <v>165.88628762541805</v>
      </c>
      <c r="S28" s="324">
        <v>156.91402419091207</v>
      </c>
      <c r="T28" s="324">
        <v>135.73700954400849</v>
      </c>
      <c r="U28" s="324">
        <v>109.23463887890766</v>
      </c>
      <c r="V28" s="324">
        <v>90.344438170525123</v>
      </c>
      <c r="W28" s="324">
        <v>110.56723293982148</v>
      </c>
      <c r="X28" s="324">
        <v>113.24570273003033</v>
      </c>
      <c r="Y28" s="324">
        <v>96.427034007748603</v>
      </c>
      <c r="Z28" s="324">
        <v>98.441345365053323</v>
      </c>
      <c r="AA28" s="324">
        <v>127.03213610586012</v>
      </c>
      <c r="AB28" s="324">
        <v>130.76168682576005</v>
      </c>
      <c r="AC28" s="324">
        <v>79.88350322446432</v>
      </c>
      <c r="AD28" s="324">
        <v>84.915288834456007</v>
      </c>
      <c r="AE28" s="324">
        <v>106.20643876535014</v>
      </c>
      <c r="AF28" s="324">
        <v>117.81206171107995</v>
      </c>
      <c r="AG28" s="325">
        <v>268.04946150777823</v>
      </c>
      <c r="AH28" s="231"/>
    </row>
    <row r="29" spans="1:49" ht="24.95" customHeight="1" x14ac:dyDescent="0.25">
      <c r="B29" s="22" t="s">
        <v>67</v>
      </c>
    </row>
    <row r="30" spans="1:49" ht="24.95" customHeight="1" x14ac:dyDescent="0.2">
      <c r="B30" s="26" t="s">
        <v>19</v>
      </c>
      <c r="C30" s="315">
        <v>-66.666666666659253</v>
      </c>
      <c r="D30" s="316">
        <v>-16.666666666701389</v>
      </c>
      <c r="E30" s="316">
        <v>-8.3333333333715274</v>
      </c>
      <c r="F30" s="316">
        <v>-37.499999999996092</v>
      </c>
      <c r="G30" s="316">
        <v>-20.000000000063999</v>
      </c>
      <c r="H30" s="316">
        <v>7.3170731707421774</v>
      </c>
      <c r="I30" s="316">
        <v>-27.777777777761727</v>
      </c>
      <c r="J30" s="316">
        <v>6.1538461538499424E-11</v>
      </c>
      <c r="K30" s="316">
        <v>87.499999999742187</v>
      </c>
      <c r="L30" s="316">
        <v>68.749999999767965</v>
      </c>
      <c r="M30" s="316">
        <v>39.999999999887997</v>
      </c>
      <c r="N30" s="316">
        <v>225.00000000048749</v>
      </c>
      <c r="O30" s="316">
        <v>64.705882353076817</v>
      </c>
      <c r="P30" s="316">
        <v>142.10526315781829</v>
      </c>
      <c r="Q30" s="316">
        <v>-20.000000000063999</v>
      </c>
      <c r="R30" s="316">
        <v>63.157894736790581</v>
      </c>
      <c r="S30" s="316">
        <v>66.666666666703705</v>
      </c>
      <c r="T30" s="316">
        <v>33.333333333362965</v>
      </c>
      <c r="U30" s="316">
        <v>5.5555555555790122</v>
      </c>
      <c r="V30" s="316">
        <v>11.111111111135802</v>
      </c>
      <c r="W30" s="316">
        <v>14.285714285823129</v>
      </c>
      <c r="X30" s="316">
        <v>-36.363636363607441</v>
      </c>
      <c r="Y30" s="316">
        <v>-36.363636363607441</v>
      </c>
      <c r="Z30" s="316">
        <v>-37.500000000026041</v>
      </c>
      <c r="AA30" s="316">
        <v>-39.999999999969141</v>
      </c>
      <c r="AB30" s="316">
        <v>-10.71428571429847</v>
      </c>
      <c r="AC30" s="316">
        <v>-22.580645161260353</v>
      </c>
      <c r="AD30" s="316">
        <v>-13.333333333269778</v>
      </c>
      <c r="AE30" s="316">
        <v>-53.48837209304056</v>
      </c>
      <c r="AF30" s="316">
        <v>31.249999999819533</v>
      </c>
      <c r="AG30" s="317">
        <v>100.00000000019048</v>
      </c>
      <c r="AH30" s="231"/>
    </row>
    <row r="31" spans="1:49" ht="24.95" customHeight="1" x14ac:dyDescent="0.2">
      <c r="B31" s="27" t="s">
        <v>34</v>
      </c>
      <c r="C31" s="174">
        <v>-14.950166112956811</v>
      </c>
      <c r="D31" s="64">
        <v>23.684210526315791</v>
      </c>
      <c r="E31" s="64">
        <v>33.035714285714285</v>
      </c>
      <c r="F31" s="64">
        <v>14.503816793893129</v>
      </c>
      <c r="G31" s="64">
        <v>16.778523489932887</v>
      </c>
      <c r="H31" s="64">
        <v>8.8235294117647065</v>
      </c>
      <c r="I31" s="64">
        <v>5.913978494623656</v>
      </c>
      <c r="J31" s="64">
        <v>2.3809523809523809</v>
      </c>
      <c r="K31" s="64">
        <v>13.333333333333334</v>
      </c>
      <c r="L31" s="64">
        <v>12.5</v>
      </c>
      <c r="M31" s="64">
        <v>21.53846153846154</v>
      </c>
      <c r="N31" s="64">
        <v>24.637681159420289</v>
      </c>
      <c r="O31" s="64">
        <v>44.8</v>
      </c>
      <c r="P31" s="64">
        <v>25</v>
      </c>
      <c r="Q31" s="64">
        <v>-10.227272727272727</v>
      </c>
      <c r="R31" s="64">
        <v>0.77519379844961245</v>
      </c>
      <c r="S31" s="64">
        <v>-7.6388888888888893</v>
      </c>
      <c r="T31" s="64">
        <v>-11.510791366906474</v>
      </c>
      <c r="U31" s="64">
        <v>-3.2</v>
      </c>
      <c r="V31" s="64">
        <v>54</v>
      </c>
      <c r="W31" s="64">
        <v>24.793388429752067</v>
      </c>
      <c r="X31" s="64">
        <v>-18.095238095238095</v>
      </c>
      <c r="Y31" s="64">
        <v>18.823529411764707</v>
      </c>
      <c r="Z31" s="64">
        <v>-24.285714285714285</v>
      </c>
      <c r="AA31" s="64">
        <v>-41.025641025641029</v>
      </c>
      <c r="AB31" s="64">
        <v>-33.165829145728644</v>
      </c>
      <c r="AC31" s="64">
        <v>16.111111111111111</v>
      </c>
      <c r="AD31" s="64">
        <v>42</v>
      </c>
      <c r="AE31" s="64">
        <v>18.018018018018019</v>
      </c>
      <c r="AF31" s="64">
        <v>56.962025316455694</v>
      </c>
      <c r="AG31" s="175">
        <v>-9.9173553719008272</v>
      </c>
      <c r="AH31" s="231"/>
    </row>
    <row r="32" spans="1:49" ht="24.95" customHeight="1" x14ac:dyDescent="0.2">
      <c r="A32" s="20"/>
      <c r="B32" s="29" t="s">
        <v>81</v>
      </c>
      <c r="C32" s="323">
        <v>-60.807291666677557</v>
      </c>
      <c r="D32" s="324">
        <v>-32.624113475199728</v>
      </c>
      <c r="E32" s="324">
        <v>-31.096196868024453</v>
      </c>
      <c r="F32" s="324">
        <v>-45.41666666667944</v>
      </c>
      <c r="G32" s="324">
        <v>-31.494252873546333</v>
      </c>
      <c r="H32" s="324">
        <v>-1.3843111404198256</v>
      </c>
      <c r="I32" s="324">
        <v>-31.810490693722095</v>
      </c>
      <c r="J32" s="324">
        <v>-2.3255813953103308</v>
      </c>
      <c r="K32" s="324">
        <v>65.44117647050939</v>
      </c>
      <c r="L32" s="324">
        <v>50.00000000007406</v>
      </c>
      <c r="M32" s="324">
        <v>15.189873417761836</v>
      </c>
      <c r="N32" s="324">
        <v>160.75581395367334</v>
      </c>
      <c r="O32" s="324">
        <v>13.747156321060608</v>
      </c>
      <c r="P32" s="324">
        <v>93.68421052638358</v>
      </c>
      <c r="Q32" s="324">
        <v>-10.886075949356394</v>
      </c>
      <c r="R32" s="324">
        <v>61.902834008133006</v>
      </c>
      <c r="S32" s="324">
        <v>80.451127819612026</v>
      </c>
      <c r="T32" s="324">
        <v>50.677506775050695</v>
      </c>
      <c r="U32" s="324">
        <v>9.0449954086081075</v>
      </c>
      <c r="V32" s="324">
        <v>-27.849927849900293</v>
      </c>
      <c r="W32" s="324">
        <v>-8.4200567644331858</v>
      </c>
      <c r="X32" s="324">
        <v>-22.304439746310585</v>
      </c>
      <c r="Y32" s="324">
        <v>-46.444644464434347</v>
      </c>
      <c r="Z32" s="324">
        <v>-17.452830188683976</v>
      </c>
      <c r="AA32" s="324">
        <v>1.7391304347638961</v>
      </c>
      <c r="AB32" s="324">
        <v>33.592910848498626</v>
      </c>
      <c r="AC32" s="324">
        <v>-33.323043679566737</v>
      </c>
      <c r="AD32" s="324">
        <v>-38.967136150230928</v>
      </c>
      <c r="AE32" s="324">
        <v>-60.589383987213736</v>
      </c>
      <c r="AF32" s="324">
        <v>-16.381048387101316</v>
      </c>
      <c r="AG32" s="325">
        <v>122.01834862383973</v>
      </c>
      <c r="AH32" s="231"/>
    </row>
    <row r="33" spans="1:49" ht="30" customHeight="1" x14ac:dyDescent="0.25">
      <c r="A33" s="6"/>
      <c r="B33" s="22"/>
      <c r="X33" s="588"/>
      <c r="Y33" s="588"/>
      <c r="Z33" s="588"/>
      <c r="AA33" s="588"/>
      <c r="AB33" s="588"/>
      <c r="AC33" s="588"/>
      <c r="AD33" s="588"/>
    </row>
    <row r="34" spans="1:49" s="24" customFormat="1" ht="20.100000000000001" customHeight="1" x14ac:dyDescent="0.25">
      <c r="B34" s="585" t="s">
        <v>9</v>
      </c>
      <c r="C34" s="239" t="s">
        <v>213</v>
      </c>
      <c r="D34" s="240"/>
      <c r="E34" s="240"/>
      <c r="F34" s="240"/>
      <c r="G34" s="240"/>
      <c r="H34" s="240"/>
      <c r="I34" s="240"/>
      <c r="J34" s="240"/>
      <c r="K34" s="240"/>
      <c r="L34" s="240"/>
      <c r="M34" s="240"/>
      <c r="N34" s="240"/>
      <c r="O34" s="240"/>
      <c r="P34" s="240"/>
      <c r="Q34" s="240"/>
      <c r="R34" s="240"/>
      <c r="S34" s="241"/>
      <c r="T34" s="241"/>
      <c r="U34" s="241"/>
      <c r="V34" s="241"/>
      <c r="W34" s="241"/>
      <c r="X34" s="241"/>
      <c r="Y34" s="241"/>
      <c r="Z34" s="241"/>
      <c r="AA34" s="241"/>
      <c r="AB34" s="241"/>
      <c r="AC34" s="241"/>
      <c r="AD34" s="241"/>
      <c r="AE34" s="241"/>
      <c r="AF34" s="241"/>
      <c r="AG34" s="242"/>
      <c r="AH34" s="308"/>
      <c r="AI34" s="151"/>
      <c r="AJ34" s="151"/>
      <c r="AK34" s="151"/>
      <c r="AL34" s="151"/>
      <c r="AM34" s="151"/>
      <c r="AN34" s="151"/>
      <c r="AO34" s="151"/>
      <c r="AP34" s="151"/>
      <c r="AQ34" s="151"/>
      <c r="AR34" s="151"/>
      <c r="AS34" s="151"/>
      <c r="AT34" s="151"/>
      <c r="AU34" s="151"/>
      <c r="AV34" s="151"/>
      <c r="AW34" s="151"/>
    </row>
    <row r="35" spans="1:49" s="25" customFormat="1" ht="20.100000000000001" customHeight="1" x14ac:dyDescent="0.2">
      <c r="B35" s="497"/>
      <c r="C35" s="243">
        <v>1</v>
      </c>
      <c r="D35" s="244">
        <v>2</v>
      </c>
      <c r="E35" s="244">
        <v>3</v>
      </c>
      <c r="F35" s="244">
        <v>4</v>
      </c>
      <c r="G35" s="244">
        <v>5</v>
      </c>
      <c r="H35" s="244">
        <v>6</v>
      </c>
      <c r="I35" s="244">
        <v>7</v>
      </c>
      <c r="J35" s="244">
        <v>8</v>
      </c>
      <c r="K35" s="244">
        <v>9</v>
      </c>
      <c r="L35" s="244">
        <v>10</v>
      </c>
      <c r="M35" s="244">
        <v>11</v>
      </c>
      <c r="N35" s="244">
        <v>12</v>
      </c>
      <c r="O35" s="244">
        <v>13</v>
      </c>
      <c r="P35" s="244">
        <v>14</v>
      </c>
      <c r="Q35" s="244">
        <v>15</v>
      </c>
      <c r="R35" s="244">
        <v>16</v>
      </c>
      <c r="S35" s="244">
        <v>17</v>
      </c>
      <c r="T35" s="244">
        <v>18</v>
      </c>
      <c r="U35" s="244">
        <v>19</v>
      </c>
      <c r="V35" s="244">
        <v>20</v>
      </c>
      <c r="W35" s="244">
        <v>21</v>
      </c>
      <c r="X35" s="244">
        <v>22</v>
      </c>
      <c r="Y35" s="244">
        <v>23</v>
      </c>
      <c r="Z35" s="244">
        <v>24</v>
      </c>
      <c r="AA35" s="244">
        <v>25</v>
      </c>
      <c r="AB35" s="244">
        <v>26</v>
      </c>
      <c r="AC35" s="244">
        <v>27</v>
      </c>
      <c r="AD35" s="244">
        <v>28</v>
      </c>
      <c r="AE35" s="244">
        <v>29</v>
      </c>
      <c r="AF35" s="244">
        <v>30</v>
      </c>
      <c r="AG35" s="245">
        <v>31</v>
      </c>
      <c r="AH35" s="308"/>
      <c r="AI35" s="151"/>
      <c r="AJ35" s="151"/>
      <c r="AK35" s="151"/>
      <c r="AL35" s="151"/>
      <c r="AM35" s="151"/>
      <c r="AN35" s="151"/>
      <c r="AO35" s="151"/>
      <c r="AP35" s="151"/>
      <c r="AQ35" s="151"/>
      <c r="AR35" s="151"/>
      <c r="AS35" s="151"/>
      <c r="AT35" s="151"/>
      <c r="AU35" s="151"/>
      <c r="AV35" s="151"/>
      <c r="AW35" s="151"/>
    </row>
    <row r="36" spans="1:49" ht="24.95" customHeight="1" x14ac:dyDescent="0.2">
      <c r="B36" s="170" t="s">
        <v>19</v>
      </c>
      <c r="C36" s="320">
        <v>124.96</v>
      </c>
      <c r="D36" s="321">
        <v>121.3445</v>
      </c>
      <c r="E36" s="321">
        <v>125.85818181818182</v>
      </c>
      <c r="F36" s="321">
        <v>123.6735</v>
      </c>
      <c r="G36" s="321">
        <v>127.27200000000001</v>
      </c>
      <c r="H36" s="321">
        <v>146.86500000000001</v>
      </c>
      <c r="I36" s="321">
        <v>184.48307692307694</v>
      </c>
      <c r="J36" s="321">
        <v>129.61461538461538</v>
      </c>
      <c r="K36" s="321">
        <v>125.111</v>
      </c>
      <c r="L36" s="321">
        <v>125.59925925925926</v>
      </c>
      <c r="M36" s="321">
        <v>126.24380952380952</v>
      </c>
      <c r="N36" s="321">
        <v>129.82499999999999</v>
      </c>
      <c r="O36" s="321">
        <v>182.05857142857144</v>
      </c>
      <c r="P36" s="321">
        <v>190.83065217391305</v>
      </c>
      <c r="Q36" s="321">
        <v>122.14687499999999</v>
      </c>
      <c r="R36" s="321">
        <v>129.71806451612903</v>
      </c>
      <c r="S36" s="321">
        <v>123.99733333333333</v>
      </c>
      <c r="T36" s="321">
        <v>128.97041666666667</v>
      </c>
      <c r="U36" s="321">
        <v>126.50473684210526</v>
      </c>
      <c r="V36" s="321">
        <v>165.46799999999999</v>
      </c>
      <c r="W36" s="321">
        <v>171.76458333333332</v>
      </c>
      <c r="X36" s="321">
        <v>124.85857142857142</v>
      </c>
      <c r="Y36" s="321">
        <v>121.88857142857142</v>
      </c>
      <c r="Z36" s="321">
        <v>126.39733333333334</v>
      </c>
      <c r="AA36" s="321">
        <v>126.26</v>
      </c>
      <c r="AB36" s="321">
        <v>127.2872</v>
      </c>
      <c r="AC36" s="321">
        <v>175.05500000000001</v>
      </c>
      <c r="AD36" s="321">
        <v>167.56692307692308</v>
      </c>
      <c r="AE36" s="321">
        <v>120.316</v>
      </c>
      <c r="AF36" s="321">
        <v>132.18047619047618</v>
      </c>
      <c r="AG36" s="322">
        <v>192.49404761904762</v>
      </c>
      <c r="AH36" s="231"/>
    </row>
    <row r="37" spans="1:49" ht="24.95" customHeight="1" x14ac:dyDescent="0.2">
      <c r="B37" s="27" t="s">
        <v>34</v>
      </c>
      <c r="C37" s="179">
        <v>88.313541666666666</v>
      </c>
      <c r="D37" s="65">
        <v>90.950709219858155</v>
      </c>
      <c r="E37" s="65">
        <v>94.654026845637588</v>
      </c>
      <c r="F37" s="65">
        <v>91.673400000000001</v>
      </c>
      <c r="G37" s="65">
        <v>95.051321839080458</v>
      </c>
      <c r="H37" s="65">
        <v>123.01702702702703</v>
      </c>
      <c r="I37" s="65">
        <v>125.1994923857868</v>
      </c>
      <c r="J37" s="65">
        <v>88.9553488372093</v>
      </c>
      <c r="K37" s="65">
        <v>92.788692810457519</v>
      </c>
      <c r="L37" s="65">
        <v>95.495061728395058</v>
      </c>
      <c r="M37" s="65">
        <v>98.57088607594936</v>
      </c>
      <c r="N37" s="65">
        <v>97.395697674418599</v>
      </c>
      <c r="O37" s="65">
        <v>122.95093922651934</v>
      </c>
      <c r="P37" s="65">
        <v>119.80905263157895</v>
      </c>
      <c r="Q37" s="65">
        <v>94.415822784810132</v>
      </c>
      <c r="R37" s="65">
        <v>90.767230769230764</v>
      </c>
      <c r="S37" s="65">
        <v>94.146015037593983</v>
      </c>
      <c r="T37" s="65">
        <v>90.002601626016258</v>
      </c>
      <c r="U37" s="65">
        <v>93.563884297520659</v>
      </c>
      <c r="V37" s="65">
        <v>112.7098051948052</v>
      </c>
      <c r="W37" s="65">
        <v>113.97192052980132</v>
      </c>
      <c r="X37" s="65">
        <v>90.377790697674413</v>
      </c>
      <c r="Y37" s="65">
        <v>88.190297029702975</v>
      </c>
      <c r="Z37" s="65">
        <v>92.047830188679242</v>
      </c>
      <c r="AA37" s="65">
        <v>95.350782608695653</v>
      </c>
      <c r="AB37" s="65">
        <v>96.715338345864666</v>
      </c>
      <c r="AC37" s="65">
        <v>119.46698564593301</v>
      </c>
      <c r="AD37" s="65">
        <v>115.32948356807512</v>
      </c>
      <c r="AE37" s="65">
        <v>95.013282442748093</v>
      </c>
      <c r="AF37" s="65">
        <v>93.109354838709677</v>
      </c>
      <c r="AG37" s="180">
        <v>96.305137614678898</v>
      </c>
      <c r="AH37" s="231"/>
    </row>
    <row r="38" spans="1:49" ht="24.95" customHeight="1" x14ac:dyDescent="0.2">
      <c r="A38" s="20"/>
      <c r="B38" s="29" t="s">
        <v>82</v>
      </c>
      <c r="C38" s="323">
        <v>141.49585402384346</v>
      </c>
      <c r="D38" s="324">
        <v>133.41787110929954</v>
      </c>
      <c r="E38" s="324">
        <v>132.96653720129854</v>
      </c>
      <c r="F38" s="324">
        <v>134.90663594892303</v>
      </c>
      <c r="G38" s="324">
        <v>133.89819051169241</v>
      </c>
      <c r="H38" s="324">
        <v>119.38591229957606</v>
      </c>
      <c r="I38" s="324">
        <v>147.35129784280244</v>
      </c>
      <c r="J38" s="324">
        <v>145.70750053695724</v>
      </c>
      <c r="K38" s="324">
        <v>134.83431677985919</v>
      </c>
      <c r="L38" s="324">
        <v>131.52435004071666</v>
      </c>
      <c r="M38" s="324">
        <v>128.07413481765929</v>
      </c>
      <c r="N38" s="324">
        <v>133.29644234801131</v>
      </c>
      <c r="O38" s="324">
        <v>148.0741607782137</v>
      </c>
      <c r="P38" s="324">
        <v>159.2789926823784</v>
      </c>
      <c r="Q38" s="324">
        <v>129.37119160461779</v>
      </c>
      <c r="R38" s="324">
        <v>142.91288102197583</v>
      </c>
      <c r="S38" s="324">
        <v>131.70746874821131</v>
      </c>
      <c r="T38" s="324">
        <v>143.29632070258913</v>
      </c>
      <c r="U38" s="324">
        <v>135.20680312914865</v>
      </c>
      <c r="V38" s="324">
        <v>146.80887764291342</v>
      </c>
      <c r="W38" s="324">
        <v>150.70780814685176</v>
      </c>
      <c r="X38" s="324">
        <v>138.15182963058302</v>
      </c>
      <c r="Y38" s="324">
        <v>138.21086393157606</v>
      </c>
      <c r="Z38" s="324">
        <v>137.31701559310645</v>
      </c>
      <c r="AA38" s="324">
        <v>132.41632270407791</v>
      </c>
      <c r="AB38" s="324">
        <v>131.61014806644266</v>
      </c>
      <c r="AC38" s="324">
        <v>146.53002170730483</v>
      </c>
      <c r="AD38" s="324">
        <v>145.29408950138739</v>
      </c>
      <c r="AE38" s="324">
        <v>126.630716155459</v>
      </c>
      <c r="AF38" s="324">
        <v>141.9626163444714</v>
      </c>
      <c r="AG38" s="325">
        <v>199.87931317764438</v>
      </c>
      <c r="AH38" s="231"/>
    </row>
    <row r="39" spans="1:49" ht="24.95" customHeight="1" x14ac:dyDescent="0.25">
      <c r="B39" s="22" t="s">
        <v>67</v>
      </c>
    </row>
    <row r="40" spans="1:49" ht="24.95" customHeight="1" x14ac:dyDescent="0.2">
      <c r="B40" s="26" t="s">
        <v>19</v>
      </c>
      <c r="C40" s="315">
        <v>3.4151724138216317</v>
      </c>
      <c r="D40" s="316">
        <v>4.3953930511570474E-3</v>
      </c>
      <c r="E40" s="316">
        <v>2.2752205470705573</v>
      </c>
      <c r="F40" s="316">
        <v>0.856330993004498</v>
      </c>
      <c r="G40" s="316">
        <v>3.0035415762928048</v>
      </c>
      <c r="H40" s="316">
        <v>7.6979004018985773</v>
      </c>
      <c r="I40" s="316">
        <v>-1.7489060872988049</v>
      </c>
      <c r="J40" s="316">
        <v>2.2960593016989992</v>
      </c>
      <c r="K40" s="316">
        <v>3.3201372938656482</v>
      </c>
      <c r="L40" s="316">
        <v>0.26934313354263556</v>
      </c>
      <c r="M40" s="316">
        <v>1.6401236034906692</v>
      </c>
      <c r="N40" s="316">
        <v>-1.0102935569958063</v>
      </c>
      <c r="O40" s="316">
        <v>11.714951931327619</v>
      </c>
      <c r="P40" s="316">
        <v>16.525068897421576</v>
      </c>
      <c r="Q40" s="316">
        <v>8.6753631976139167E-2</v>
      </c>
      <c r="R40" s="316">
        <v>5.6236436563421019</v>
      </c>
      <c r="S40" s="316">
        <v>-0.41930086774503555</v>
      </c>
      <c r="T40" s="316">
        <v>10.653036030056612</v>
      </c>
      <c r="U40" s="316">
        <v>16.218140128112161</v>
      </c>
      <c r="V40" s="316">
        <v>9.9000782253346564</v>
      </c>
      <c r="W40" s="316">
        <v>4.05440197778469</v>
      </c>
      <c r="X40" s="316">
        <v>1.0970811102131777</v>
      </c>
      <c r="Y40" s="316">
        <v>-1.3639748171551791</v>
      </c>
      <c r="Z40" s="316">
        <v>2.8418386892549687</v>
      </c>
      <c r="AA40" s="316">
        <v>-0.40701710102858585</v>
      </c>
      <c r="AB40" s="316">
        <v>1.2158137923511063</v>
      </c>
      <c r="AC40" s="316">
        <v>-4.354680653802764</v>
      </c>
      <c r="AD40" s="316">
        <v>-10.707963936751435</v>
      </c>
      <c r="AE40" s="316">
        <v>-45.891630314395854</v>
      </c>
      <c r="AF40" s="316">
        <v>-1.9650847804819473</v>
      </c>
      <c r="AG40" s="317">
        <v>50.240652642544433</v>
      </c>
      <c r="AH40" s="231"/>
    </row>
    <row r="41" spans="1:49" ht="24.95" customHeight="1" x14ac:dyDescent="0.2">
      <c r="B41" s="27" t="s">
        <v>34</v>
      </c>
      <c r="C41" s="174">
        <v>-9.0388388204413168</v>
      </c>
      <c r="D41" s="64">
        <v>-6.3111096859010036</v>
      </c>
      <c r="E41" s="64">
        <v>-1.4561298514155849</v>
      </c>
      <c r="F41" s="64">
        <v>-7.8516491105561608</v>
      </c>
      <c r="G41" s="64">
        <v>3.0416859156388174</v>
      </c>
      <c r="H41" s="64">
        <v>-0.5350928182266026</v>
      </c>
      <c r="I41" s="64">
        <v>1.1250005808139791</v>
      </c>
      <c r="J41" s="64">
        <v>-1.4579139324794745</v>
      </c>
      <c r="K41" s="64">
        <v>-3.0522486569245468</v>
      </c>
      <c r="L41" s="64">
        <v>1.5236637887508215</v>
      </c>
      <c r="M41" s="64">
        <v>4.8291886376149815</v>
      </c>
      <c r="N41" s="64">
        <v>8.2704438168411105</v>
      </c>
      <c r="O41" s="64">
        <v>4.381758424438658</v>
      </c>
      <c r="P41" s="64">
        <v>-4.1895692707619334</v>
      </c>
      <c r="Q41" s="64">
        <v>13.318509030410386</v>
      </c>
      <c r="R41" s="64">
        <v>0.98773783349897215</v>
      </c>
      <c r="S41" s="64">
        <v>4.0194869502628414</v>
      </c>
      <c r="T41" s="64">
        <v>-6.0090725593950616</v>
      </c>
      <c r="U41" s="64">
        <v>4.9062658345382717</v>
      </c>
      <c r="V41" s="64">
        <v>-3.410333942524983</v>
      </c>
      <c r="W41" s="64">
        <v>-6.2705435656197013</v>
      </c>
      <c r="X41" s="64">
        <v>1.1979745114688289</v>
      </c>
      <c r="Y41" s="64">
        <v>-0.82771404330921516</v>
      </c>
      <c r="Z41" s="64">
        <v>-3.7728355520233015E-2</v>
      </c>
      <c r="AA41" s="64">
        <v>-3.751091680675894</v>
      </c>
      <c r="AB41" s="64">
        <v>-1.5043150267969578</v>
      </c>
      <c r="AC41" s="64">
        <v>-7.3963943244789014</v>
      </c>
      <c r="AD41" s="64">
        <v>-8.7435918707804756</v>
      </c>
      <c r="AE41" s="64">
        <v>-1.7490385780860844</v>
      </c>
      <c r="AF41" s="64">
        <v>-3.5883635529259177</v>
      </c>
      <c r="AG41" s="175">
        <v>7.2285350676166171</v>
      </c>
      <c r="AH41" s="231"/>
    </row>
    <row r="42" spans="1:49" ht="24.95" customHeight="1" x14ac:dyDescent="0.2">
      <c r="A42" s="20"/>
      <c r="B42" s="29" t="s">
        <v>82</v>
      </c>
      <c r="C42" s="323">
        <v>13.691570196194927</v>
      </c>
      <c r="D42" s="324">
        <v>6.7409327378495734</v>
      </c>
      <c r="E42" s="324">
        <v>3.7864865596099273</v>
      </c>
      <c r="F42" s="324">
        <v>9.4499576167120178</v>
      </c>
      <c r="G42" s="324">
        <v>-3.7018357206510949E-2</v>
      </c>
      <c r="H42" s="324">
        <v>8.2772843743903088</v>
      </c>
      <c r="I42" s="324">
        <v>-2.8419348842126091</v>
      </c>
      <c r="J42" s="324">
        <v>3.8095126498649758</v>
      </c>
      <c r="K42" s="324">
        <v>6.5730105778421448</v>
      </c>
      <c r="L42" s="324">
        <v>-1.2354958522783623</v>
      </c>
      <c r="M42" s="324">
        <v>-3.0421536935248596</v>
      </c>
      <c r="N42" s="324">
        <v>-8.5718105945105147</v>
      </c>
      <c r="O42" s="324">
        <v>7.0253592367152704</v>
      </c>
      <c r="P42" s="324">
        <v>21.620441543274239</v>
      </c>
      <c r="Q42" s="324">
        <v>-11.676605623957263</v>
      </c>
      <c r="R42" s="324">
        <v>4.5905630944817952</v>
      </c>
      <c r="S42" s="324">
        <v>-4.2672656328042935</v>
      </c>
      <c r="T42" s="324">
        <v>17.727358419760694</v>
      </c>
      <c r="U42" s="324">
        <v>10.78283952208842</v>
      </c>
      <c r="V42" s="324">
        <v>13.78036876109255</v>
      </c>
      <c r="W42" s="324">
        <v>11.015689129323505</v>
      </c>
      <c r="X42" s="324">
        <v>-9.9699032321259026E-2</v>
      </c>
      <c r="Y42" s="324">
        <v>-0.54073652598920341</v>
      </c>
      <c r="Z42" s="324">
        <v>2.8806538680527805</v>
      </c>
      <c r="AA42" s="324">
        <v>3.4744026067703802</v>
      </c>
      <c r="AB42" s="324">
        <v>2.7616730822637026</v>
      </c>
      <c r="AC42" s="324">
        <v>3.2846600826146517</v>
      </c>
      <c r="AD42" s="324">
        <v>-2.1525853430441613</v>
      </c>
      <c r="AE42" s="324">
        <v>-44.928406905574491</v>
      </c>
      <c r="AF42" s="324">
        <v>1.6836959025655778</v>
      </c>
      <c r="AG42" s="325">
        <v>40.11256662951449</v>
      </c>
      <c r="AH42" s="231"/>
    </row>
    <row r="43" spans="1:49" ht="30" customHeight="1" x14ac:dyDescent="0.25">
      <c r="A43" s="6"/>
      <c r="B43" s="22"/>
      <c r="X43" s="588"/>
      <c r="Y43" s="588"/>
      <c r="Z43" s="588"/>
      <c r="AA43" s="588"/>
      <c r="AB43" s="588"/>
      <c r="AC43" s="588"/>
      <c r="AD43" s="588"/>
    </row>
    <row r="44" spans="1:49" s="24" customFormat="1" ht="20.100000000000001" customHeight="1" x14ac:dyDescent="0.25">
      <c r="B44" s="585" t="s">
        <v>10</v>
      </c>
      <c r="C44" s="239" t="s">
        <v>213</v>
      </c>
      <c r="D44" s="240"/>
      <c r="E44" s="240"/>
      <c r="F44" s="240"/>
      <c r="G44" s="240"/>
      <c r="H44" s="240"/>
      <c r="I44" s="240"/>
      <c r="J44" s="240"/>
      <c r="K44" s="240"/>
      <c r="L44" s="240"/>
      <c r="M44" s="240"/>
      <c r="N44" s="240"/>
      <c r="O44" s="240"/>
      <c r="P44" s="240"/>
      <c r="Q44" s="240"/>
      <c r="R44" s="240"/>
      <c r="S44" s="241"/>
      <c r="T44" s="241"/>
      <c r="U44" s="241"/>
      <c r="V44" s="241"/>
      <c r="W44" s="241"/>
      <c r="X44" s="241"/>
      <c r="Y44" s="241"/>
      <c r="Z44" s="241"/>
      <c r="AA44" s="241"/>
      <c r="AB44" s="241"/>
      <c r="AC44" s="241"/>
      <c r="AD44" s="241"/>
      <c r="AE44" s="241"/>
      <c r="AF44" s="241"/>
      <c r="AG44" s="242"/>
      <c r="AH44" s="308"/>
      <c r="AI44" s="151"/>
      <c r="AJ44" s="151"/>
      <c r="AK44" s="151"/>
      <c r="AL44" s="151"/>
      <c r="AM44" s="151"/>
      <c r="AN44" s="151"/>
      <c r="AO44" s="151"/>
      <c r="AP44" s="151"/>
      <c r="AQ44" s="151"/>
      <c r="AR44" s="151"/>
      <c r="AS44" s="151"/>
      <c r="AT44" s="151"/>
      <c r="AU44" s="151"/>
      <c r="AV44" s="151"/>
      <c r="AW44" s="151"/>
    </row>
    <row r="45" spans="1:49" s="25" customFormat="1" ht="20.100000000000001" customHeight="1" x14ac:dyDescent="0.2">
      <c r="B45" s="497"/>
      <c r="C45" s="243">
        <v>1</v>
      </c>
      <c r="D45" s="244">
        <v>2</v>
      </c>
      <c r="E45" s="244">
        <v>3</v>
      </c>
      <c r="F45" s="244">
        <v>4</v>
      </c>
      <c r="G45" s="244">
        <v>5</v>
      </c>
      <c r="H45" s="244">
        <v>6</v>
      </c>
      <c r="I45" s="244">
        <v>7</v>
      </c>
      <c r="J45" s="244">
        <v>8</v>
      </c>
      <c r="K45" s="244">
        <v>9</v>
      </c>
      <c r="L45" s="244">
        <v>10</v>
      </c>
      <c r="M45" s="244">
        <v>11</v>
      </c>
      <c r="N45" s="244">
        <v>12</v>
      </c>
      <c r="O45" s="244">
        <v>13</v>
      </c>
      <c r="P45" s="244">
        <v>14</v>
      </c>
      <c r="Q45" s="244">
        <v>15</v>
      </c>
      <c r="R45" s="244">
        <v>16</v>
      </c>
      <c r="S45" s="244">
        <v>17</v>
      </c>
      <c r="T45" s="244">
        <v>18</v>
      </c>
      <c r="U45" s="244">
        <v>19</v>
      </c>
      <c r="V45" s="244">
        <v>20</v>
      </c>
      <c r="W45" s="244">
        <v>21</v>
      </c>
      <c r="X45" s="244">
        <v>22</v>
      </c>
      <c r="Y45" s="244">
        <v>23</v>
      </c>
      <c r="Z45" s="244">
        <v>24</v>
      </c>
      <c r="AA45" s="244">
        <v>25</v>
      </c>
      <c r="AB45" s="244">
        <v>26</v>
      </c>
      <c r="AC45" s="244">
        <v>27</v>
      </c>
      <c r="AD45" s="244">
        <v>28</v>
      </c>
      <c r="AE45" s="244">
        <v>29</v>
      </c>
      <c r="AF45" s="244">
        <v>30</v>
      </c>
      <c r="AG45" s="245">
        <v>31</v>
      </c>
      <c r="AH45" s="308"/>
      <c r="AI45" s="151"/>
      <c r="AJ45" s="151"/>
      <c r="AK45" s="151"/>
      <c r="AL45" s="151"/>
      <c r="AM45" s="151"/>
      <c r="AN45" s="151"/>
      <c r="AO45" s="151"/>
      <c r="AP45" s="151"/>
      <c r="AQ45" s="151"/>
      <c r="AR45" s="151"/>
      <c r="AS45" s="151"/>
      <c r="AT45" s="151"/>
      <c r="AU45" s="151"/>
      <c r="AV45" s="151"/>
      <c r="AW45" s="151"/>
    </row>
    <row r="46" spans="1:49" ht="24.95" customHeight="1" x14ac:dyDescent="0.2">
      <c r="B46" s="170" t="s">
        <v>19</v>
      </c>
      <c r="C46" s="320">
        <v>16.299130434782608</v>
      </c>
      <c r="D46" s="321">
        <v>52.758478260869566</v>
      </c>
      <c r="E46" s="321">
        <v>60.193043478260869</v>
      </c>
      <c r="F46" s="321">
        <v>53.771086956521742</v>
      </c>
      <c r="G46" s="321">
        <v>55.33565217391304</v>
      </c>
      <c r="H46" s="321">
        <v>140.4795652173913</v>
      </c>
      <c r="I46" s="321">
        <v>104.27304347826087</v>
      </c>
      <c r="J46" s="321">
        <v>36.630217391304349</v>
      </c>
      <c r="K46" s="321">
        <v>81.594130434782613</v>
      </c>
      <c r="L46" s="321">
        <v>73.721304347826091</v>
      </c>
      <c r="M46" s="321">
        <v>57.633043478260866</v>
      </c>
      <c r="N46" s="321">
        <v>73.379347826086956</v>
      </c>
      <c r="O46" s="321">
        <v>110.81826086956522</v>
      </c>
      <c r="P46" s="321">
        <v>190.83065217391305</v>
      </c>
      <c r="Q46" s="321">
        <v>42.485869565217392</v>
      </c>
      <c r="R46" s="321">
        <v>87.418695652173909</v>
      </c>
      <c r="S46" s="321">
        <v>80.867826086956526</v>
      </c>
      <c r="T46" s="321">
        <v>67.28891304347826</v>
      </c>
      <c r="U46" s="321">
        <v>52.251956521739132</v>
      </c>
      <c r="V46" s="321">
        <v>71.942608695652169</v>
      </c>
      <c r="W46" s="321">
        <v>89.616304347826087</v>
      </c>
      <c r="X46" s="321">
        <v>38.000434782608693</v>
      </c>
      <c r="Y46" s="321">
        <v>37.096521739130438</v>
      </c>
      <c r="Z46" s="321">
        <v>41.216521739130435</v>
      </c>
      <c r="AA46" s="321">
        <v>57.640434782608693</v>
      </c>
      <c r="AB46" s="321">
        <v>69.177826086956529</v>
      </c>
      <c r="AC46" s="321">
        <v>91.333043478260876</v>
      </c>
      <c r="AD46" s="321">
        <v>94.711739130434779</v>
      </c>
      <c r="AE46" s="321">
        <v>52.311304347826088</v>
      </c>
      <c r="AF46" s="321">
        <v>60.343260869565221</v>
      </c>
      <c r="AG46" s="322">
        <v>175.75543478260869</v>
      </c>
      <c r="AH46" s="231"/>
    </row>
    <row r="47" spans="1:49" ht="24.95" customHeight="1" x14ac:dyDescent="0.2">
      <c r="B47" s="27" t="s">
        <v>34</v>
      </c>
      <c r="C47" s="179">
        <v>16.430426356589148</v>
      </c>
      <c r="D47" s="65">
        <v>40.075156249999999</v>
      </c>
      <c r="E47" s="65">
        <v>44.073281250000001</v>
      </c>
      <c r="F47" s="65">
        <v>42.971906250000004</v>
      </c>
      <c r="G47" s="65">
        <v>51.684156250000001</v>
      </c>
      <c r="H47" s="65">
        <v>71.119218750000002</v>
      </c>
      <c r="I47" s="65">
        <v>77.075937499999995</v>
      </c>
      <c r="J47" s="65">
        <v>23.906749999999999</v>
      </c>
      <c r="K47" s="65">
        <v>44.364593749999997</v>
      </c>
      <c r="L47" s="65">
        <v>48.344374999999999</v>
      </c>
      <c r="M47" s="65">
        <v>48.669375000000002</v>
      </c>
      <c r="N47" s="65">
        <v>52.350187499999997</v>
      </c>
      <c r="O47" s="65">
        <v>69.544124999999994</v>
      </c>
      <c r="P47" s="65">
        <v>71.136624999999995</v>
      </c>
      <c r="Q47" s="65">
        <v>23.30890625</v>
      </c>
      <c r="R47" s="65">
        <v>36.874187499999998</v>
      </c>
      <c r="S47" s="65">
        <v>39.129437500000002</v>
      </c>
      <c r="T47" s="65">
        <v>34.594749999999998</v>
      </c>
      <c r="U47" s="65">
        <v>35.378843750000001</v>
      </c>
      <c r="V47" s="65">
        <v>54.24159375</v>
      </c>
      <c r="W47" s="65">
        <v>53.780500000000004</v>
      </c>
      <c r="X47" s="65">
        <v>24.289031250000001</v>
      </c>
      <c r="Y47" s="65">
        <v>27.835062499999999</v>
      </c>
      <c r="Z47" s="65">
        <v>30.49084375</v>
      </c>
      <c r="AA47" s="65">
        <v>34.266687500000003</v>
      </c>
      <c r="AB47" s="65">
        <v>40.197312500000002</v>
      </c>
      <c r="AC47" s="65">
        <v>78.026875000000004</v>
      </c>
      <c r="AD47" s="65">
        <v>76.766187500000001</v>
      </c>
      <c r="AE47" s="65">
        <v>38.896062499999999</v>
      </c>
      <c r="AF47" s="65">
        <v>36.079875000000001</v>
      </c>
      <c r="AG47" s="180">
        <v>32.803937500000004</v>
      </c>
      <c r="AH47" s="231"/>
    </row>
    <row r="48" spans="1:49" ht="24.95" customHeight="1" x14ac:dyDescent="0.2">
      <c r="A48" s="20"/>
      <c r="B48" s="29" t="s">
        <v>83</v>
      </c>
      <c r="C48" s="323">
        <v>99.200897657992599</v>
      </c>
      <c r="D48" s="324">
        <v>131.64883982422293</v>
      </c>
      <c r="E48" s="324">
        <v>136.57490835961045</v>
      </c>
      <c r="F48" s="324">
        <v>125.13079276421846</v>
      </c>
      <c r="G48" s="324">
        <v>107.06501989942623</v>
      </c>
      <c r="H48" s="324">
        <v>197.526867823462</v>
      </c>
      <c r="I48" s="324">
        <v>135.28611763984171</v>
      </c>
      <c r="J48" s="324">
        <v>153.22123413389252</v>
      </c>
      <c r="K48" s="324">
        <v>183.91722663927834</v>
      </c>
      <c r="L48" s="324">
        <v>152.49200004721561</v>
      </c>
      <c r="M48" s="324">
        <v>118.41747192821126</v>
      </c>
      <c r="N48" s="324">
        <v>140.17017193317017</v>
      </c>
      <c r="O48" s="324">
        <v>159.34956528616215</v>
      </c>
      <c r="P48" s="324">
        <v>268.25935609668443</v>
      </c>
      <c r="Q48" s="324">
        <v>182.27311530423009</v>
      </c>
      <c r="R48" s="324">
        <v>237.07287286580595</v>
      </c>
      <c r="S48" s="324">
        <v>206.66748937281943</v>
      </c>
      <c r="T48" s="324">
        <v>194.50614050825129</v>
      </c>
      <c r="U48" s="324">
        <v>147.69266313780855</v>
      </c>
      <c r="V48" s="324">
        <v>132.63365569093767</v>
      </c>
      <c r="W48" s="324">
        <v>166.6334532922269</v>
      </c>
      <c r="X48" s="324">
        <v>156.45101029959233</v>
      </c>
      <c r="Y48" s="324">
        <v>133.2726367656995</v>
      </c>
      <c r="Z48" s="324">
        <v>135.17671756502455</v>
      </c>
      <c r="AA48" s="324">
        <v>168.21128328382687</v>
      </c>
      <c r="AB48" s="324">
        <v>172.09564964562375</v>
      </c>
      <c r="AC48" s="324">
        <v>117.05331461533076</v>
      </c>
      <c r="AD48" s="324">
        <v>123.37689575952275</v>
      </c>
      <c r="AE48" s="324">
        <v>134.48997401170385</v>
      </c>
      <c r="AF48" s="324">
        <v>167.24908517439491</v>
      </c>
      <c r="AG48" s="325">
        <v>535.77542263823875</v>
      </c>
      <c r="AH48" s="231"/>
    </row>
    <row r="49" spans="1:34" ht="24.95" customHeight="1" x14ac:dyDescent="0.25">
      <c r="B49" s="22" t="s">
        <v>67</v>
      </c>
    </row>
    <row r="50" spans="1:34" ht="24.95" customHeight="1" x14ac:dyDescent="0.2">
      <c r="B50" s="26" t="s">
        <v>19</v>
      </c>
      <c r="C50" s="315">
        <v>-65.52827586210384</v>
      </c>
      <c r="D50" s="316">
        <v>-16.663003839038186</v>
      </c>
      <c r="E50" s="316">
        <v>-6.2477144985630968</v>
      </c>
      <c r="F50" s="316">
        <v>-36.96479312939789</v>
      </c>
      <c r="G50" s="316">
        <v>-17.597166739024445</v>
      </c>
      <c r="H50" s="316">
        <v>15.578234577638986</v>
      </c>
      <c r="I50" s="316">
        <v>-29.040876618640382</v>
      </c>
      <c r="J50" s="316">
        <v>2.2960593015996329</v>
      </c>
      <c r="K50" s="316">
        <v>93.725257425858103</v>
      </c>
      <c r="L50" s="316">
        <v>69.204516537802547</v>
      </c>
      <c r="M50" s="316">
        <v>42.296173045077879</v>
      </c>
      <c r="N50" s="316">
        <v>221.71654593939567</v>
      </c>
      <c r="O50" s="316">
        <v>84.001097298743588</v>
      </c>
      <c r="P50" s="316">
        <v>182.11332469880307</v>
      </c>
      <c r="Q50" s="316">
        <v>-19.930597094379724</v>
      </c>
      <c r="R50" s="316">
        <v>72.333313334179564</v>
      </c>
      <c r="S50" s="316">
        <v>65.967831887032375</v>
      </c>
      <c r="T50" s="316">
        <v>47.537381373296299</v>
      </c>
      <c r="U50" s="316">
        <v>22.674703468487703</v>
      </c>
      <c r="V50" s="316">
        <v>22.111198028158629</v>
      </c>
      <c r="W50" s="316">
        <v>18.919316546001909</v>
      </c>
      <c r="X50" s="316">
        <v>-35.665493838931575</v>
      </c>
      <c r="Y50" s="316">
        <v>-37.23162033817119</v>
      </c>
      <c r="Z50" s="316">
        <v>-35.723850819250508</v>
      </c>
      <c r="AA50" s="316">
        <v>-40.244210260617152</v>
      </c>
      <c r="AB50" s="316">
        <v>-9.6287376854469944</v>
      </c>
      <c r="AC50" s="316">
        <v>-25.952010828783155</v>
      </c>
      <c r="AD50" s="316">
        <v>-22.613568745195572</v>
      </c>
      <c r="AE50" s="316">
        <v>-74.833316425301717</v>
      </c>
      <c r="AF50" s="316">
        <v>28.670826225748662</v>
      </c>
      <c r="AG50" s="317">
        <v>200.48130528520053</v>
      </c>
      <c r="AH50" s="231"/>
    </row>
    <row r="51" spans="1:34" ht="24.95" customHeight="1" x14ac:dyDescent="0.2">
      <c r="B51" s="27" t="s">
        <v>34</v>
      </c>
      <c r="C51" s="174">
        <v>-22.637683515048341</v>
      </c>
      <c r="D51" s="64">
        <v>15.878364335915828</v>
      </c>
      <c r="E51" s="64">
        <v>31.098541536917057</v>
      </c>
      <c r="F51" s="64">
        <v>5.5133788810725202</v>
      </c>
      <c r="G51" s="64">
        <v>20.330559391411015</v>
      </c>
      <c r="H51" s="64">
        <v>8.2412225213313413</v>
      </c>
      <c r="I51" s="64">
        <v>7.1055113678802018</v>
      </c>
      <c r="J51" s="64">
        <v>0.88832621195336814</v>
      </c>
      <c r="K51" s="64">
        <v>9.8741181888188478</v>
      </c>
      <c r="L51" s="64">
        <v>14.214121762344675</v>
      </c>
      <c r="M51" s="64">
        <v>27.407783113408978</v>
      </c>
      <c r="N51" s="64">
        <v>34.945770554345444</v>
      </c>
      <c r="O51" s="64">
        <v>51.144786198587177</v>
      </c>
      <c r="P51" s="64">
        <v>19.763038411557666</v>
      </c>
      <c r="Q51" s="64">
        <v>1.7291160613578429</v>
      </c>
      <c r="R51" s="64">
        <v>1.7705885143322884</v>
      </c>
      <c r="S51" s="64">
        <v>-3.9264460806128367</v>
      </c>
      <c r="T51" s="64">
        <v>-16.82817212088792</v>
      </c>
      <c r="U51" s="64">
        <v>1.5492653278330468</v>
      </c>
      <c r="V51" s="64">
        <v>48.748085728511526</v>
      </c>
      <c r="W51" s="64">
        <v>16.968164641274502</v>
      </c>
      <c r="X51" s="64">
        <v>-17.114039923944237</v>
      </c>
      <c r="Y51" s="64">
        <v>17.840010372099055</v>
      </c>
      <c r="Z51" s="64">
        <v>-24.314280040584691</v>
      </c>
      <c r="AA51" s="64">
        <v>-43.237823298843985</v>
      </c>
      <c r="AB51" s="64">
        <v>-34.171225620896301</v>
      </c>
      <c r="AC51" s="64">
        <v>7.5230754787994982</v>
      </c>
      <c r="AD51" s="64">
        <v>29.584099543491725</v>
      </c>
      <c r="AE51" s="64">
        <v>15.953837353808661</v>
      </c>
      <c r="AF51" s="64">
        <v>51.329657208093415</v>
      </c>
      <c r="AG51" s="175">
        <v>-3.4056998151346645</v>
      </c>
      <c r="AH51" s="231"/>
    </row>
    <row r="52" spans="1:34" ht="24.95" customHeight="1" x14ac:dyDescent="0.2">
      <c r="A52" s="20"/>
      <c r="B52" s="29" t="s">
        <v>83</v>
      </c>
      <c r="C52" s="323">
        <v>-55.441194493419694</v>
      </c>
      <c r="D52" s="324">
        <v>-28.082350283006541</v>
      </c>
      <c r="E52" s="324">
        <v>-28.487163623356974</v>
      </c>
      <c r="F52" s="324">
        <v>-40.258564800897346</v>
      </c>
      <c r="G52" s="324">
        <v>-31.519612575711609</v>
      </c>
      <c r="H52" s="324">
        <v>6.7783898642361686</v>
      </c>
      <c r="I52" s="324">
        <v>-33.748392146082331</v>
      </c>
      <c r="J52" s="324">
        <v>1.395337937090015</v>
      </c>
      <c r="K52" s="324">
        <v>76.315642500188304</v>
      </c>
      <c r="L52" s="324">
        <v>48.146756221506685</v>
      </c>
      <c r="M52" s="324">
        <v>11.68562042889287</v>
      </c>
      <c r="N52" s="324">
        <v>138.40431946714901</v>
      </c>
      <c r="O52" s="324">
        <v>21.738302674144624</v>
      </c>
      <c r="P52" s="324">
        <v>135.55959204158961</v>
      </c>
      <c r="Q52" s="324">
        <v>-21.291557416774271</v>
      </c>
      <c r="R52" s="324">
        <v>69.335085754924336</v>
      </c>
      <c r="S52" s="324">
        <v>72.750798858089723</v>
      </c>
      <c r="T52" s="324">
        <v>77.388648459025987</v>
      </c>
      <c r="U52" s="324">
        <v>20.803142270442223</v>
      </c>
      <c r="V52" s="324">
        <v>-17.90738184622996</v>
      </c>
      <c r="W52" s="324">
        <v>1.6681050872105458</v>
      </c>
      <c r="X52" s="324">
        <v>-22.381901468019482</v>
      </c>
      <c r="Y52" s="324">
        <v>-46.734237833471575</v>
      </c>
      <c r="Z52" s="324">
        <v>-15.074931948528816</v>
      </c>
      <c r="AA52" s="324">
        <v>5.2739574347045437</v>
      </c>
      <c r="AB52" s="324">
        <v>37.282310307213692</v>
      </c>
      <c r="AC52" s="324">
        <v>-31.132932311048979</v>
      </c>
      <c r="AD52" s="324">
        <v>-40.28092063189326</v>
      </c>
      <c r="AE52" s="324">
        <v>-78.295945913452101</v>
      </c>
      <c r="AF52" s="324">
        <v>-14.973159525034363</v>
      </c>
      <c r="AG52" s="325">
        <v>211.07560664549291</v>
      </c>
      <c r="AH52" s="231"/>
    </row>
    <row r="53" spans="1:34" ht="16.5" customHeight="1" x14ac:dyDescent="0.2">
      <c r="B53" s="68"/>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row>
    <row r="54" spans="1:34" ht="0" hidden="1" customHeight="1" x14ac:dyDescent="0.2">
      <c r="B54" s="147" t="s">
        <v>76</v>
      </c>
      <c r="C54" s="246"/>
      <c r="D54" s="247"/>
      <c r="E54" s="247"/>
      <c r="F54" s="247"/>
      <c r="G54" s="247"/>
      <c r="H54" s="247"/>
      <c r="I54" s="247"/>
      <c r="J54" s="247"/>
      <c r="K54" s="247"/>
      <c r="L54" s="247"/>
      <c r="M54" s="247"/>
      <c r="N54" s="247"/>
      <c r="O54" s="247"/>
      <c r="P54" s="247"/>
      <c r="Q54" s="247"/>
      <c r="R54" s="247"/>
      <c r="S54" s="247"/>
      <c r="T54" s="247"/>
      <c r="U54" s="247"/>
      <c r="V54" s="247"/>
      <c r="W54" s="247"/>
      <c r="X54" s="247"/>
      <c r="Y54" s="247"/>
      <c r="Z54" s="247"/>
      <c r="AA54" s="247"/>
      <c r="AB54" s="247"/>
      <c r="AC54" s="247"/>
      <c r="AD54" s="247"/>
      <c r="AE54" s="247"/>
      <c r="AF54" s="247"/>
      <c r="AG54" s="248"/>
      <c r="AH54" s="309"/>
    </row>
    <row r="55" spans="1:34" ht="0" hidden="1" customHeight="1" x14ac:dyDescent="0.2">
      <c r="B55" s="68"/>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row>
    <row r="56" spans="1:34" ht="24" customHeight="1" x14ac:dyDescent="0.2">
      <c r="B56" s="524" t="s">
        <v>106</v>
      </c>
      <c r="C56" s="524"/>
      <c r="D56" s="524"/>
      <c r="E56" s="524"/>
      <c r="F56" s="524"/>
      <c r="G56" s="524"/>
      <c r="H56" s="524"/>
      <c r="I56" s="524"/>
      <c r="J56" s="524"/>
      <c r="K56" s="524"/>
      <c r="L56" s="524"/>
      <c r="M56" s="524"/>
      <c r="N56" s="524"/>
      <c r="O56" s="524"/>
      <c r="P56" s="524"/>
      <c r="Q56" s="524"/>
      <c r="R56" s="524"/>
      <c r="S56" s="524"/>
      <c r="T56" s="524"/>
      <c r="U56" s="524"/>
      <c r="V56" s="524"/>
      <c r="W56" s="524"/>
      <c r="X56" s="524"/>
      <c r="Y56" s="524"/>
      <c r="Z56" s="524"/>
      <c r="AA56" s="524"/>
      <c r="AB56" s="524"/>
      <c r="AC56" s="524"/>
      <c r="AD56" s="524"/>
      <c r="AE56" s="524"/>
      <c r="AF56" s="524"/>
      <c r="AG56" s="524"/>
    </row>
    <row r="57" spans="1:34" ht="15" customHeight="1" x14ac:dyDescent="0.2"/>
    <row r="58" spans="1:34" s="182" customFormat="1" x14ac:dyDescent="0.2"/>
    <row r="59" spans="1:34" s="182" customFormat="1" x14ac:dyDescent="0.2"/>
    <row r="60" spans="1:34" s="182" customFormat="1" x14ac:dyDescent="0.2">
      <c r="C60" s="182">
        <v>100</v>
      </c>
      <c r="D60" s="182">
        <v>100</v>
      </c>
      <c r="E60" s="182">
        <v>100</v>
      </c>
      <c r="F60" s="182">
        <v>100</v>
      </c>
      <c r="G60" s="182">
        <v>100</v>
      </c>
      <c r="H60" s="182">
        <v>100</v>
      </c>
      <c r="I60" s="182">
        <v>100</v>
      </c>
      <c r="J60" s="182">
        <v>100</v>
      </c>
      <c r="K60" s="182">
        <v>100</v>
      </c>
      <c r="L60" s="182">
        <v>100</v>
      </c>
      <c r="M60" s="182">
        <v>100</v>
      </c>
      <c r="N60" s="182">
        <v>100</v>
      </c>
      <c r="O60" s="182">
        <v>100</v>
      </c>
      <c r="P60" s="182">
        <v>100</v>
      </c>
      <c r="Q60" s="182">
        <v>100</v>
      </c>
      <c r="R60" s="182">
        <v>100</v>
      </c>
      <c r="S60" s="182">
        <v>100</v>
      </c>
      <c r="T60" s="182">
        <v>100</v>
      </c>
      <c r="U60" s="182">
        <v>100</v>
      </c>
      <c r="V60" s="182">
        <v>100</v>
      </c>
      <c r="W60" s="182">
        <v>100</v>
      </c>
      <c r="X60" s="182">
        <v>100</v>
      </c>
      <c r="Y60" s="182">
        <v>100</v>
      </c>
      <c r="Z60" s="182">
        <v>100</v>
      </c>
      <c r="AA60" s="182">
        <v>100</v>
      </c>
      <c r="AB60" s="182">
        <v>100</v>
      </c>
      <c r="AC60" s="182">
        <v>100</v>
      </c>
      <c r="AD60" s="182">
        <v>100</v>
      </c>
      <c r="AE60" s="182">
        <v>100</v>
      </c>
      <c r="AF60" s="182">
        <v>100</v>
      </c>
      <c r="AG60" s="182">
        <v>100</v>
      </c>
    </row>
    <row r="61" spans="1:34" s="182" customFormat="1" x14ac:dyDescent="0.2"/>
    <row r="62" spans="1:34" s="182" customFormat="1" x14ac:dyDescent="0.2"/>
    <row r="63" spans="1:34" s="182" customFormat="1" x14ac:dyDescent="0.2"/>
    <row r="64" spans="1:34" s="182" customFormat="1" x14ac:dyDescent="0.2"/>
    <row r="65" spans="2:35" s="182" customFormat="1" ht="10.5" customHeight="1" x14ac:dyDescent="0.2">
      <c r="B65" s="397"/>
      <c r="C65" s="397"/>
      <c r="D65" s="397"/>
      <c r="E65" s="397"/>
      <c r="F65" s="397"/>
      <c r="G65" s="397"/>
      <c r="H65" s="397"/>
      <c r="I65" s="397"/>
      <c r="J65" s="397"/>
      <c r="K65" s="397"/>
      <c r="L65" s="397"/>
      <c r="M65" s="397"/>
      <c r="N65" s="397"/>
      <c r="O65" s="397"/>
      <c r="P65" s="397"/>
      <c r="Q65" s="397"/>
      <c r="R65" s="397"/>
      <c r="S65" s="397"/>
      <c r="T65" s="397"/>
      <c r="U65" s="397"/>
      <c r="V65" s="397"/>
      <c r="W65" s="397"/>
      <c r="X65" s="397"/>
      <c r="Y65" s="397"/>
      <c r="Z65" s="397"/>
      <c r="AA65" s="397"/>
      <c r="AB65" s="397"/>
      <c r="AC65" s="397"/>
      <c r="AD65" s="397"/>
      <c r="AE65" s="397"/>
      <c r="AF65" s="397"/>
      <c r="AG65" s="397"/>
      <c r="AH65" s="397"/>
      <c r="AI65" s="397"/>
    </row>
    <row r="66" spans="2:35" s="182" customFormat="1" x14ac:dyDescent="0.2">
      <c r="B66" s="397"/>
      <c r="C66" s="397"/>
      <c r="D66" s="397"/>
      <c r="E66" s="397"/>
      <c r="F66" s="397"/>
      <c r="G66" s="397"/>
      <c r="H66" s="397"/>
      <c r="I66" s="397"/>
      <c r="J66" s="397"/>
      <c r="K66" s="397"/>
      <c r="L66" s="397"/>
      <c r="M66" s="397"/>
      <c r="N66" s="397"/>
      <c r="O66" s="397"/>
      <c r="P66" s="397"/>
      <c r="Q66" s="397"/>
      <c r="R66" s="397"/>
      <c r="S66" s="397"/>
      <c r="T66" s="397"/>
      <c r="U66" s="397"/>
      <c r="V66" s="397"/>
      <c r="W66" s="397"/>
      <c r="X66" s="397"/>
      <c r="Y66" s="397"/>
      <c r="Z66" s="397"/>
      <c r="AA66" s="397"/>
      <c r="AB66" s="397"/>
      <c r="AC66" s="397"/>
      <c r="AD66" s="397"/>
      <c r="AE66" s="397"/>
      <c r="AF66" s="397"/>
      <c r="AG66" s="397"/>
      <c r="AH66" s="397"/>
      <c r="AI66" s="397"/>
    </row>
    <row r="67" spans="2:35" s="182" customFormat="1" x14ac:dyDescent="0.2">
      <c r="B67" s="397"/>
      <c r="C67" s="397"/>
      <c r="D67" s="397"/>
      <c r="E67" s="397"/>
      <c r="F67" s="397"/>
      <c r="G67" s="397"/>
      <c r="H67" s="397"/>
      <c r="I67" s="397"/>
      <c r="J67" s="397"/>
      <c r="K67" s="397"/>
      <c r="L67" s="397"/>
      <c r="M67" s="397"/>
      <c r="N67" s="397"/>
      <c r="O67" s="397"/>
      <c r="P67" s="397"/>
      <c r="Q67" s="397"/>
      <c r="R67" s="397"/>
      <c r="S67" s="397"/>
      <c r="T67" s="397"/>
      <c r="U67" s="397"/>
      <c r="V67" s="397"/>
      <c r="W67" s="397"/>
      <c r="X67" s="397"/>
      <c r="Y67" s="397"/>
      <c r="Z67" s="397"/>
      <c r="AA67" s="397"/>
      <c r="AB67" s="397"/>
      <c r="AC67" s="397"/>
      <c r="AD67" s="397"/>
      <c r="AE67" s="397"/>
      <c r="AF67" s="397"/>
      <c r="AG67" s="397"/>
      <c r="AH67" s="397"/>
      <c r="AI67" s="397"/>
    </row>
    <row r="68" spans="2:35" s="182" customFormat="1" x14ac:dyDescent="0.2">
      <c r="B68" s="397"/>
      <c r="C68" s="397"/>
      <c r="D68" s="397"/>
      <c r="E68" s="397"/>
      <c r="F68" s="397"/>
      <c r="G68" s="397"/>
      <c r="H68" s="397"/>
      <c r="I68" s="397"/>
      <c r="J68" s="397"/>
      <c r="K68" s="397"/>
      <c r="L68" s="397"/>
      <c r="M68" s="397"/>
      <c r="N68" s="397"/>
      <c r="O68" s="397"/>
      <c r="P68" s="397"/>
      <c r="Q68" s="397"/>
      <c r="R68" s="397"/>
      <c r="S68" s="397"/>
      <c r="T68" s="397"/>
      <c r="U68" s="397"/>
      <c r="V68" s="397"/>
      <c r="W68" s="397"/>
      <c r="X68" s="397"/>
      <c r="Y68" s="397"/>
      <c r="Z68" s="397"/>
      <c r="AA68" s="397"/>
      <c r="AB68" s="397"/>
      <c r="AC68" s="397"/>
      <c r="AD68" s="397"/>
      <c r="AE68" s="397"/>
      <c r="AF68" s="397"/>
      <c r="AG68" s="397"/>
      <c r="AH68" s="397"/>
      <c r="AI68" s="397"/>
    </row>
    <row r="69" spans="2:35" s="182" customFormat="1" x14ac:dyDescent="0.2">
      <c r="B69" s="397"/>
      <c r="C69" s="397"/>
      <c r="D69" s="397"/>
      <c r="E69" s="397"/>
      <c r="F69" s="397"/>
      <c r="G69" s="397"/>
      <c r="H69" s="397"/>
      <c r="I69" s="397"/>
      <c r="J69" s="397"/>
      <c r="K69" s="397"/>
      <c r="L69" s="397"/>
      <c r="M69" s="397"/>
      <c r="N69" s="397"/>
      <c r="O69" s="397"/>
      <c r="P69" s="397"/>
      <c r="Q69" s="397"/>
      <c r="R69" s="397"/>
      <c r="S69" s="397"/>
      <c r="T69" s="397"/>
      <c r="U69" s="397"/>
      <c r="V69" s="397"/>
      <c r="W69" s="397"/>
      <c r="X69" s="397"/>
      <c r="Y69" s="397"/>
      <c r="Z69" s="397"/>
      <c r="AA69" s="397"/>
      <c r="AB69" s="397"/>
      <c r="AC69" s="397"/>
      <c r="AD69" s="397"/>
      <c r="AE69" s="397"/>
      <c r="AF69" s="397"/>
      <c r="AG69" s="397"/>
      <c r="AH69" s="397"/>
      <c r="AI69" s="397"/>
    </row>
    <row r="70" spans="2:35" s="182" customFormat="1" x14ac:dyDescent="0.2">
      <c r="B70" s="397"/>
      <c r="C70" s="397"/>
      <c r="D70" s="397"/>
      <c r="E70" s="397"/>
      <c r="F70" s="397"/>
      <c r="G70" s="397"/>
      <c r="H70" s="397"/>
      <c r="I70" s="397"/>
      <c r="J70" s="397"/>
      <c r="K70" s="397"/>
      <c r="L70" s="397"/>
      <c r="M70" s="397"/>
      <c r="N70" s="397"/>
      <c r="O70" s="397"/>
      <c r="P70" s="397"/>
      <c r="Q70" s="397"/>
      <c r="R70" s="397"/>
      <c r="S70" s="397"/>
      <c r="T70" s="397"/>
      <c r="U70" s="397"/>
      <c r="V70" s="397"/>
      <c r="W70" s="397"/>
      <c r="X70" s="397"/>
      <c r="Y70" s="397"/>
      <c r="Z70" s="397"/>
      <c r="AA70" s="397"/>
      <c r="AB70" s="397"/>
      <c r="AC70" s="397"/>
      <c r="AD70" s="397"/>
      <c r="AE70" s="397"/>
      <c r="AF70" s="397"/>
      <c r="AG70" s="397"/>
      <c r="AH70" s="397"/>
      <c r="AI70" s="397"/>
    </row>
    <row r="71" spans="2:35" s="182" customFormat="1" x14ac:dyDescent="0.2"/>
    <row r="72" spans="2:35" s="182" customFormat="1" x14ac:dyDescent="0.2"/>
    <row r="73" spans="2:35" s="182" customFormat="1" x14ac:dyDescent="0.2"/>
    <row r="74" spans="2:35" s="182" customFormat="1" x14ac:dyDescent="0.2"/>
    <row r="75" spans="2:35" s="182" customFormat="1" x14ac:dyDescent="0.2"/>
    <row r="76" spans="2:35" s="182" customFormat="1" x14ac:dyDescent="0.2"/>
    <row r="77" spans="2:35" s="182" customFormat="1" x14ac:dyDescent="0.2"/>
    <row r="78" spans="2:35" s="182" customFormat="1" x14ac:dyDescent="0.2"/>
    <row r="79" spans="2:35" s="182" customFormat="1" x14ac:dyDescent="0.2"/>
    <row r="80" spans="2:35" s="182" customFormat="1" x14ac:dyDescent="0.2"/>
    <row r="81" s="182" customFormat="1" x14ac:dyDescent="0.2"/>
    <row r="82" s="182" customFormat="1" x14ac:dyDescent="0.2"/>
    <row r="83" s="182" customFormat="1" x14ac:dyDescent="0.2"/>
    <row r="84" s="182" customFormat="1" x14ac:dyDescent="0.2"/>
    <row r="85" s="182" customFormat="1" x14ac:dyDescent="0.2"/>
    <row r="86" s="182" customFormat="1" x14ac:dyDescent="0.2"/>
    <row r="87" s="182" customFormat="1" x14ac:dyDescent="0.2"/>
    <row r="88" s="182" customFormat="1" x14ac:dyDescent="0.2"/>
    <row r="89" s="182" customFormat="1" x14ac:dyDescent="0.2"/>
    <row r="90" s="182" customFormat="1" x14ac:dyDescent="0.2"/>
    <row r="91" s="182" customFormat="1" x14ac:dyDescent="0.2"/>
    <row r="92" s="182" customFormat="1" x14ac:dyDescent="0.2"/>
    <row r="93" s="182" customFormat="1" x14ac:dyDescent="0.2"/>
    <row r="94" s="182" customFormat="1" x14ac:dyDescent="0.2"/>
  </sheetData>
  <mergeCells count="12">
    <mergeCell ref="B56:AG56"/>
    <mergeCell ref="B34:B35"/>
    <mergeCell ref="B3:T3"/>
    <mergeCell ref="AA1:AG1"/>
    <mergeCell ref="U3:AG3"/>
    <mergeCell ref="B44:B45"/>
    <mergeCell ref="B4:AG4"/>
    <mergeCell ref="B2:AG2"/>
    <mergeCell ref="X22:AD22"/>
    <mergeCell ref="X33:AD33"/>
    <mergeCell ref="X43:AD43"/>
    <mergeCell ref="B24:B25"/>
  </mergeCells>
  <phoneticPr fontId="0" type="noConversion"/>
  <printOptions horizontalCentered="1" verticalCentered="1"/>
  <pageMargins left="0.25" right="0.25" top="0.25" bottom="0.25" header="0" footer="0"/>
  <pageSetup scale="41" orientation="landscape" r:id="rId1"/>
  <headerFooter alignWithMargins="0"/>
  <rowBreaks count="1" manualBreakCount="1">
    <brk id="57" max="16383" man="1"/>
  </rowBreaks>
  <colBreaks count="1" manualBreakCount="1">
    <brk id="34" max="1048575"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2:M16"/>
  <sheetViews>
    <sheetView showGridLines="0" zoomScaleNormal="100" workbookViewId="0"/>
  </sheetViews>
  <sheetFormatPr defaultColWidth="8.85546875" defaultRowHeight="15" x14ac:dyDescent="0.25"/>
  <cols>
    <col min="1" max="1" width="4.28515625" style="357" customWidth="1"/>
    <col min="2" max="2" width="3.42578125" style="357" customWidth="1"/>
    <col min="3" max="3" width="6.85546875" style="357" customWidth="1"/>
    <col min="4" max="4" width="8.85546875" style="357" customWidth="1"/>
    <col min="5" max="5" width="39" style="357" customWidth="1"/>
    <col min="6" max="6" width="30" style="357" customWidth="1"/>
    <col min="7" max="9" width="8.85546875" style="357" customWidth="1"/>
    <col min="10" max="10" width="12" style="357" customWidth="1"/>
    <col min="11" max="11" width="8.85546875" style="357" customWidth="1"/>
    <col min="12" max="12" width="18.28515625" style="357" customWidth="1"/>
    <col min="13" max="13" width="8.85546875" style="357" customWidth="1"/>
    <col min="14" max="16384" width="8.85546875" style="357"/>
  </cols>
  <sheetData>
    <row r="2" spans="1:13" ht="84" customHeight="1" x14ac:dyDescent="0.35">
      <c r="B2" s="358"/>
      <c r="C2" s="359"/>
      <c r="K2" s="360"/>
      <c r="M2" s="360"/>
    </row>
    <row r="3" spans="1:13" ht="15" customHeight="1" x14ac:dyDescent="0.35">
      <c r="B3" s="358"/>
    </row>
    <row r="4" spans="1:13" x14ac:dyDescent="0.25">
      <c r="A4" s="361" t="s">
        <v>94</v>
      </c>
      <c r="B4" s="362"/>
      <c r="C4" s="362"/>
      <c r="D4" s="362"/>
      <c r="E4" s="362"/>
      <c r="F4" s="362"/>
      <c r="G4" s="362"/>
      <c r="H4" s="362"/>
      <c r="I4" s="362"/>
      <c r="J4" s="362"/>
      <c r="K4" s="362"/>
    </row>
    <row r="5" spans="1:13" x14ac:dyDescent="0.25">
      <c r="A5" s="348" t="s">
        <v>101</v>
      </c>
      <c r="B5" s="348"/>
      <c r="C5" s="348"/>
      <c r="D5" s="348"/>
      <c r="E5" s="348"/>
      <c r="F5" s="348"/>
      <c r="G5" s="362"/>
      <c r="H5" s="362"/>
      <c r="I5" s="362"/>
      <c r="J5" s="362"/>
      <c r="K5" s="362"/>
    </row>
    <row r="6" spans="1:13" x14ac:dyDescent="0.25">
      <c r="A6" s="362"/>
      <c r="B6" s="362"/>
      <c r="C6" s="362"/>
      <c r="D6" s="362"/>
      <c r="E6" s="362"/>
      <c r="F6" s="362"/>
      <c r="G6" s="362"/>
      <c r="H6" s="362"/>
      <c r="I6" s="362"/>
      <c r="J6" s="362"/>
      <c r="K6" s="362"/>
    </row>
    <row r="7" spans="1:13" x14ac:dyDescent="0.25">
      <c r="A7" s="362"/>
      <c r="B7" s="362"/>
      <c r="C7" s="362"/>
      <c r="D7" s="362"/>
      <c r="E7" s="362"/>
      <c r="F7" s="362"/>
      <c r="G7" s="362"/>
      <c r="H7" s="362"/>
      <c r="I7" s="362"/>
      <c r="J7" s="362"/>
      <c r="K7" s="362"/>
    </row>
    <row r="8" spans="1:13" x14ac:dyDescent="0.25">
      <c r="A8" s="361" t="s">
        <v>95</v>
      </c>
      <c r="B8" s="362"/>
      <c r="C8" s="362"/>
      <c r="D8" s="362"/>
      <c r="E8" s="362"/>
      <c r="F8" s="362"/>
      <c r="G8" s="362"/>
      <c r="H8" s="362"/>
      <c r="I8" s="362"/>
      <c r="J8" s="362"/>
      <c r="K8" s="362"/>
    </row>
    <row r="9" spans="1:13" x14ac:dyDescent="0.25">
      <c r="A9" s="348" t="s">
        <v>102</v>
      </c>
      <c r="B9" s="348"/>
      <c r="C9" s="348"/>
      <c r="D9" s="348"/>
      <c r="E9" s="348"/>
      <c r="F9" s="348"/>
      <c r="G9" s="362"/>
      <c r="H9" s="362"/>
      <c r="I9" s="362"/>
      <c r="J9" s="362"/>
      <c r="K9" s="362"/>
    </row>
    <row r="10" spans="1:13" x14ac:dyDescent="0.25">
      <c r="A10" s="348"/>
      <c r="B10" s="348"/>
      <c r="C10" s="348"/>
      <c r="D10" s="348"/>
      <c r="E10" s="348"/>
      <c r="F10" s="348"/>
      <c r="G10" s="362"/>
      <c r="H10" s="362"/>
      <c r="I10" s="362"/>
      <c r="J10" s="362"/>
      <c r="K10" s="362"/>
    </row>
    <row r="11" spans="1:13" x14ac:dyDescent="0.25">
      <c r="A11" s="362"/>
      <c r="B11" s="362"/>
      <c r="C11" s="362"/>
      <c r="D11" s="362"/>
      <c r="E11" s="362"/>
      <c r="F11" s="362"/>
      <c r="G11" s="362"/>
      <c r="H11" s="362"/>
      <c r="I11" s="362"/>
      <c r="J11" s="362"/>
      <c r="K11" s="362"/>
    </row>
    <row r="12" spans="1:13" x14ac:dyDescent="0.25">
      <c r="A12" s="348" t="s">
        <v>103</v>
      </c>
      <c r="B12" s="348"/>
      <c r="C12" s="348"/>
      <c r="D12" s="348"/>
      <c r="E12" s="348"/>
      <c r="F12" s="362"/>
      <c r="G12" s="362"/>
      <c r="H12" s="362"/>
      <c r="I12" s="362"/>
      <c r="J12" s="362"/>
      <c r="K12" s="362"/>
    </row>
    <row r="13" spans="1:13" x14ac:dyDescent="0.25">
      <c r="A13" s="362"/>
      <c r="B13" s="362"/>
      <c r="C13" s="362"/>
      <c r="D13" s="362"/>
      <c r="E13" s="362"/>
      <c r="F13" s="362"/>
      <c r="G13" s="362"/>
      <c r="H13" s="362"/>
      <c r="I13" s="362"/>
      <c r="J13" s="362"/>
      <c r="K13" s="362"/>
    </row>
    <row r="14" spans="1:13" ht="16.5" customHeight="1" x14ac:dyDescent="0.25">
      <c r="A14" s="589" t="s">
        <v>96</v>
      </c>
      <c r="B14" s="589"/>
      <c r="C14" s="589"/>
      <c r="D14" s="589"/>
      <c r="E14" s="589"/>
      <c r="F14" s="589"/>
      <c r="G14" s="589"/>
      <c r="H14" s="589"/>
      <c r="I14" s="589"/>
      <c r="J14" s="363"/>
      <c r="K14" s="362"/>
    </row>
    <row r="15" spans="1:13" ht="15" customHeight="1" x14ac:dyDescent="0.25">
      <c r="A15" s="589" t="s">
        <v>97</v>
      </c>
      <c r="B15" s="589"/>
      <c r="C15" s="589"/>
      <c r="D15" s="589"/>
      <c r="E15" s="589"/>
      <c r="F15" s="589"/>
      <c r="G15" s="589"/>
      <c r="H15" s="589"/>
      <c r="I15" s="589"/>
      <c r="J15" s="363"/>
      <c r="K15" s="363"/>
      <c r="L15" s="363"/>
    </row>
    <row r="16" spans="1:13" x14ac:dyDescent="0.25">
      <c r="C16" s="364"/>
      <c r="D16" s="364"/>
      <c r="E16" s="364"/>
      <c r="F16" s="364"/>
      <c r="G16" s="364"/>
      <c r="H16" s="364"/>
      <c r="I16" s="364"/>
      <c r="J16" s="364"/>
      <c r="K16" s="364"/>
      <c r="L16" s="364"/>
    </row>
  </sheetData>
  <mergeCells count="2">
    <mergeCell ref="A15:I15"/>
    <mergeCell ref="A14:I14"/>
  </mergeCells>
  <hyperlinks>
    <hyperlink ref="A5:F5" r:id="rId1" display="For all STR definitions, please click here or visit www.str.com/data-insights/resources/glossary" xr:uid="{00000000-0004-0000-1400-000000000000}"/>
    <hyperlink ref="A14:I14" r:id="rId2" display="For the latest in industry news, visit HotelNewsNow.com." xr:uid="{00000000-0004-0000-1400-000001000000}"/>
    <hyperlink ref="A15:I15" r:id="rId3" display="To learn more about the Hotel Data Conference, visit HotelDataConference.com." xr:uid="{00000000-0004-0000-1400-000002000000}"/>
    <hyperlink ref="A9:F9" r:id="rId4" display="For all STR FAQs, please click here or visit www.str.com/data-insights/resources/FAQ" xr:uid="{00000000-0004-0000-1400-000003000000}"/>
    <hyperlink ref="A12:E12" r:id="rId5" display="For additional support, please contact your regional office." xr:uid="{00000000-0004-0000-1400-000004000000}"/>
  </hyperlinks>
  <printOptions horizontalCentered="1" verticalCentered="1"/>
  <pageMargins left="0.25" right="0.25" top="0.25" bottom="0.25" header="0" footer="0"/>
  <pageSetup scale="93" orientation="landscape" r:id="rId6"/>
  <rowBreaks count="1" manualBreakCount="1">
    <brk id="43" max="16383" man="1"/>
  </rowBreaks>
  <colBreaks count="1" manualBreakCount="1">
    <brk id="13" max="1048575" man="1"/>
  </colBreaks>
  <drawing r:id="rId7"/>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A7EDB346143454088919F6221F261C4" ma:contentTypeVersion="13" ma:contentTypeDescription="Create a new document." ma:contentTypeScope="" ma:versionID="994e1483d6a2f73949cf2949a0e7fa47">
  <xsd:schema xmlns:xsd="http://www.w3.org/2001/XMLSchema" xmlns:xs="http://www.w3.org/2001/XMLSchema" xmlns:p="http://schemas.microsoft.com/office/2006/metadata/properties" xmlns:ns1="http://schemas.microsoft.com/sharepoint/v3" xmlns:ns2="630b8684-172d-4493-ac2e-5a20a4d619d7" xmlns:ns3="87da378b-3cbd-4857-835d-62620ef88673" targetNamespace="http://schemas.microsoft.com/office/2006/metadata/properties" ma:root="true" ma:fieldsID="df4cdf9cb185c312565f605d4e28e447" ns1:_="" ns2:_="" ns3:_="">
    <xsd:import namespace="http://schemas.microsoft.com/sharepoint/v3"/>
    <xsd:import namespace="630b8684-172d-4493-ac2e-5a20a4d619d7"/>
    <xsd:import namespace="87da378b-3cbd-4857-835d-62620ef88673"/>
    <xsd:element name="properties">
      <xsd:complexType>
        <xsd:sequence>
          <xsd:element name="documentManagement">
            <xsd:complexType>
              <xsd:all>
                <xsd:element ref="ns2:MediaServiceMetadata" minOccurs="0"/>
                <xsd:element ref="ns2:MediaServiceFastMetadata" minOccurs="0"/>
                <xsd:element ref="ns1:_ip_UnifiedCompliancePolicyProperties" minOccurs="0"/>
                <xsd:element ref="ns1:_ip_UnifiedCompliancePolicyUIAction"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0" nillable="true" ma:displayName="Unified Compliance Policy Properties" ma:hidden="true" ma:internalName="_ip_UnifiedCompliancePolicyProperties">
      <xsd:simpleType>
        <xsd:restriction base="dms:Note"/>
      </xsd:simpleType>
    </xsd:element>
    <xsd:element name="_ip_UnifiedCompliancePolicyUIAction" ma:index="1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30b8684-172d-4493-ac2e-5a20a4d619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b372b2be-a875-4171-94ca-4778c5e770d0"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7da378b-3cbd-4857-835d-62620ef8867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97291c6-e929-476d-9e99-888c6f84fd56}" ma:internalName="TaxCatchAll" ma:showField="CatchAllData" ma:web="87da378b-3cbd-4857-835d-62620ef8867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87da378b-3cbd-4857-835d-62620ef88673" xsi:nil="true"/>
    <lcf76f155ced4ddcb4097134ff3c332f xmlns="630b8684-172d-4493-ac2e-5a20a4d619d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FCC055A-1FCE-41D9-8D5D-F056CFA91547}"/>
</file>

<file path=customXml/itemProps2.xml><?xml version="1.0" encoding="utf-8"?>
<ds:datastoreItem xmlns:ds="http://schemas.openxmlformats.org/officeDocument/2006/customXml" ds:itemID="{7E835F48-F3C1-40E5-966B-67FF60ECD2A1}"/>
</file>

<file path=customXml/itemProps3.xml><?xml version="1.0" encoding="utf-8"?>
<ds:datastoreItem xmlns:ds="http://schemas.openxmlformats.org/officeDocument/2006/customXml" ds:itemID="{DFC274FE-FBCF-4664-842D-432D2068D583}"/>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Worksheets</vt:lpstr>
      </vt:variant>
      <vt:variant>
        <vt:i4>21</vt:i4>
      </vt:variant>
      <vt:variant>
        <vt:lpstr>Named Ranges</vt:lpstr>
      </vt:variant>
      <vt:variant>
        <vt:i4>21</vt:i4>
      </vt:variant>
    </vt:vector>
  </HeadingPairs>
  <TitlesOfParts>
    <vt:vector size="42" baseType="lpstr">
      <vt:lpstr>Table of Contents</vt:lpstr>
      <vt:lpstr>Glance</vt:lpstr>
      <vt:lpstr>Summary</vt:lpstr>
      <vt:lpstr>Comp</vt:lpstr>
      <vt:lpstr>Response</vt:lpstr>
      <vt:lpstr>Day of Week</vt:lpstr>
      <vt:lpstr>Segmentation Glance</vt:lpstr>
      <vt:lpstr>Segmentation Occ</vt:lpstr>
      <vt:lpstr>Segmentation ADR</vt:lpstr>
      <vt:lpstr>Segmentation RevPAR</vt:lpstr>
      <vt:lpstr>Segmentation Indexes</vt:lpstr>
      <vt:lpstr>Segmentation Ranking</vt:lpstr>
      <vt:lpstr>Segmentation DOW Month</vt:lpstr>
      <vt:lpstr>Segmentation DOW YTD</vt:lpstr>
      <vt:lpstr>Segmentation DOW Run 3</vt:lpstr>
      <vt:lpstr>Segmentation DOW Run 12</vt:lpstr>
      <vt:lpstr>Add Rev ADR</vt:lpstr>
      <vt:lpstr>Add Rev RevPAR</vt:lpstr>
      <vt:lpstr>Segmentation Response</vt:lpstr>
      <vt:lpstr>Daily by Month</vt:lpstr>
      <vt:lpstr>Help</vt:lpstr>
      <vt:lpstr>'Add Rev ADR'!Print_Area</vt:lpstr>
      <vt:lpstr>'Add Rev RevPAR'!Print_Area</vt:lpstr>
      <vt:lpstr>Comp!Print_Area</vt:lpstr>
      <vt:lpstr>'Daily by Month'!Print_Area</vt:lpstr>
      <vt:lpstr>'Day of Week'!Print_Area</vt:lpstr>
      <vt:lpstr>Glance!Print_Area</vt:lpstr>
      <vt:lpstr>Help!Print_Area</vt:lpstr>
      <vt:lpstr>Response!Print_Area</vt:lpstr>
      <vt:lpstr>'Segmentation ADR'!Print_Area</vt:lpstr>
      <vt:lpstr>'Segmentation DOW Month'!Print_Area</vt:lpstr>
      <vt:lpstr>'Segmentation DOW Run 12'!Print_Area</vt:lpstr>
      <vt:lpstr>'Segmentation DOW Run 3'!Print_Area</vt:lpstr>
      <vt:lpstr>'Segmentation DOW YTD'!Print_Area</vt:lpstr>
      <vt:lpstr>'Segmentation Glance'!Print_Area</vt:lpstr>
      <vt:lpstr>'Segmentation Indexes'!Print_Area</vt:lpstr>
      <vt:lpstr>'Segmentation Occ'!Print_Area</vt:lpstr>
      <vt:lpstr>'Segmentation Ranking'!Print_Area</vt:lpstr>
      <vt:lpstr>'Segmentation Response'!Print_Area</vt:lpstr>
      <vt:lpstr>'Segmentation RevPAR'!Print_Area</vt:lpstr>
      <vt:lpstr>Summary!Print_Area</vt:lpstr>
      <vt:lpstr>'Table of Contents'!Print_Area</vt:lpstr>
    </vt:vector>
  </TitlesOfParts>
  <Manager>25446976</Manager>
  <Company>148</Company>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eSTAR</dc:title>
  <dc:subject>69910</dc:subject>
  <dc:creator>STR, Inc.</dc:creator>
  <cp:keywords>69910</cp:keywords>
  <cp:lastModifiedBy>Kevin Hilchey</cp:lastModifiedBy>
  <cp:lastPrinted>2016-02-11T20:47:50Z</cp:lastPrinted>
  <dcterms:created xsi:type="dcterms:W3CDTF">2003-06-11T18:24:11Z</dcterms:created>
  <dcterms:modified xsi:type="dcterms:W3CDTF">2025-01-23T22:43:42Z</dcterms:modified>
  <cp:category>804,836,808,748</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xcelWriter version">
    <vt:lpwstr/>
  </property>
  <property fmtid="{D5CDD505-2E9C-101B-9397-08002B2CF9AE}" pid="3" name="ContentTypeId">
    <vt:lpwstr>0x0101008A7EDB346143454088919F6221F261C4</vt:lpwstr>
  </property>
</Properties>
</file>